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900" firstSheet="3" activeTab="6"/>
  </bookViews>
  <sheets>
    <sheet name="Инструкция" sheetId="1" r:id="rId2"/>
    <sheet name="Титульный" sheetId="2" r:id="rId3"/>
    <sheet name="Перечень тарифов" sheetId="3" r:id="rId4"/>
    <sheet name="Дифференциация" sheetId="4" r:id="rId5"/>
    <sheet name="Форма 1.0.1 | Форма 11" sheetId="5" state="hidden" r:id="rId6"/>
    <sheet name="Форма 3" sheetId="6" r:id="rId7"/>
    <sheet name="Форма 4" sheetId="7" r:id="rId8"/>
    <sheet name="ЭД" sheetId="8" state="hidden" r:id="rId9"/>
    <sheet name="Сведения об изменении" sheetId="9" state="hidden" r:id="rId10"/>
    <sheet name="Комментарии" sheetId="10" r:id="rId11"/>
    <sheet name="AllSheetsInThisWorkbook" sheetId="11" state="hidden" r:id="rId12"/>
    <sheet name="TEHSHEET" sheetId="12" state="hidden" r:id="rId13"/>
    <sheet name="et_union_hor" sheetId="13" state="hidden" r:id="rId14"/>
    <sheet name="modInfo" sheetId="14" state="hidden" r:id="rId15"/>
    <sheet name="modED" sheetId="15" state="hidden" r:id="rId16"/>
    <sheet name="MR_LIST" sheetId="16" state="hidden" r:id="rId17"/>
    <sheet name="dblList01" sheetId="17" state="hidden" r:id="rId18"/>
    <sheet name="dblList02" sheetId="18" state="hidden" r:id="rId19"/>
    <sheet name="dblList04" sheetId="19" state="hidden" r:id="rId20"/>
    <sheet name="dblList05" sheetId="20" state="hidden" r:id="rId21"/>
    <sheet name="dblList07" sheetId="21" state="hidden" r:id="rId22"/>
    <sheet name="modUpdTemplMain" sheetId="22" state="hidden" r:id="rId23"/>
    <sheet name="REESTR_ORG" sheetId="23" state="hidden" r:id="rId24"/>
    <sheet name="REESTR_VED" sheetId="24" state="hidden" r:id="rId25"/>
    <sheet name="REESTR_VT" sheetId="25" state="hidden" r:id="rId26"/>
    <sheet name="REESTR_MO" sheetId="26" state="hidden" r:id="rId27"/>
    <sheet name="REESTR_LINK" sheetId="27" state="hidden" r:id="rId28"/>
  </sheets>
  <definedNames>
    <definedName name="activity">'Перечень тарифов'!$E$9:$E$13</definedName>
    <definedName name="anscount">1</definedName>
    <definedName name="availability_price">TEHSHEET!$L$8</definedName>
    <definedName name="B_FHD_FLAG_DIFFERENTIATION">#REF!</definedName>
    <definedName name="B_FHD_FLAG_INDEX_1">#REF!</definedName>
    <definedName name="B_FHD_FLAG_INDEX_2">#REF!</definedName>
    <definedName name="CHECK_LINK_RANGE_1">"Калькуляция!$I$11:$I$132"</definedName>
    <definedName name="checkCell_List07">'Сведения об изменении'!$E$12:$F$13</definedName>
    <definedName name="chkGetUpdatesValue">#REF!</definedName>
    <definedName name="chkNoUpdatesValue">#REF!</definedName>
    <definedName name="code">Инструкция!$B$2</definedName>
    <definedName name="CodeTemplateList">#REF!</definedName>
    <definedName name="cross_without_borders">TEHSHEET!$I$20</definedName>
    <definedName name="CURRENT_DATE">TEHSHEET!$G$17</definedName>
    <definedName name="data_type">TEHSHEET!$N$2:$N$3</definedName>
    <definedName name="DATA_URL">TEHSHEET!$L$11</definedName>
    <definedName name="dateChPeriod">Титульный!$F$16</definedName>
    <definedName name="datePr">Титульный!$F$20</definedName>
    <definedName name="datePr_ch">Титульный!$F$27</definedName>
    <definedName name="DESCRIPTION_TERRITORY">#REF!</definedName>
    <definedName name="DIFFERENTIATION_ID_DIFF">#REF!</definedName>
    <definedName name="DIFFERENTIATION_UNMERGE_AREA">#REF!</definedName>
    <definedName name="DIFFERENTIATION_UNMERGE_SYSTEM">#REF!</definedName>
    <definedName name="DIFFERENTIATION_UNMERGE_VD">#REF!</definedName>
    <definedName name="DocProp_TemplateCode">TEHSHEET!$M$2</definedName>
    <definedName name="DocProp_Version">TEHSHEET!$M$1</definedName>
    <definedName name="ED_DATE">ЭД!$G$12:$G$13</definedName>
    <definedName name="EndDateList">#REF!</definedName>
    <definedName name="et_Comm">et_union_hor!$9:$9</definedName>
    <definedName name="et_copy_HL">et_union_hor!$AC$82:$AP$82</definedName>
    <definedName name="et_copy_HL1">et_union_hor!$H$103:$L$107</definedName>
    <definedName name="et_ED">et_union_hor!$155:$155</definedName>
    <definedName name="et_List_101_mo">et_union_hor!$166:$166</definedName>
    <definedName name="et_List_101_mr">et_union_hor!$165:$165</definedName>
    <definedName name="et_List_101_st">et_union_hor!$160:$162</definedName>
    <definedName name="et_List_101_ter">et_union_hor!$163:$164</definedName>
    <definedName name="et_List_101_vd">et_union_hor!$161:$162</definedName>
    <definedName name="et_List01_H1">'Перечень тарифов'!$9:$10</definedName>
    <definedName name="et_List01_H2">'Перечень тарифов'!$9:$9</definedName>
    <definedName name="et_List01_V1">'Перечень тарифов'!$N:$T</definedName>
    <definedName name="et_List02">et_union_hor!$5:$5</definedName>
    <definedName name="et_List02_H1">et_union_hor!$19:$26</definedName>
    <definedName name="et_List02_H2">et_union_hor!$30:$36</definedName>
    <definedName name="et_List02_H3">et_union_hor!$40:$45</definedName>
    <definedName name="et_List02_H4">et_union_hor!$49:$53</definedName>
    <definedName name="et_List02_H5">et_union_hor!$57:$60</definedName>
    <definedName name="et_List02_H5_1">et_union_hor!$80:$83</definedName>
    <definedName name="et_List02_H6">et_union_hor!$64:$66</definedName>
    <definedName name="et_List02_H6_1">et_union_hor!$87:$89</definedName>
    <definedName name="et_List02_H7">et_union_hor!$70:$71</definedName>
    <definedName name="et_List02_H8">et_union_hor!$75:$75</definedName>
    <definedName name="et_List03">et_union_hor!$155:$155</definedName>
    <definedName name="et_List04_H1">et_union_hor!$94:$99</definedName>
    <definedName name="et_List04_H2">et_union_hor!$95:$99</definedName>
    <definedName name="et_List04_V1">'Форма 4'!$H:$L</definedName>
    <definedName name="et_List05_copy_HL1_1">et_union_hor!$H$130:$L$134</definedName>
    <definedName name="et_List05_copy_HL1_2">et_union_hor!$H$138:$M$142</definedName>
    <definedName name="et_List05_copy_HL1_3_6">et_union_hor!$H$146:$M$150</definedName>
    <definedName name="et_List05_H1_1">et_union_hor!$172:$177</definedName>
    <definedName name="et_List05_H1_2">et_union_hor!$112:$117</definedName>
    <definedName name="et_List05_H1_3">et_union_hor!$182:$187</definedName>
    <definedName name="et_List05_H1_4">et_union_hor!$121:$126</definedName>
    <definedName name="et_List05_H1_5">et_union_hor!$192:$197</definedName>
    <definedName name="et_List05_H1_6">et_union_hor!$202:$207</definedName>
    <definedName name="et_List05_H2_1">et_union_hor!$173:$177</definedName>
    <definedName name="et_List05_H2_2">et_union_hor!$113:$117</definedName>
    <definedName name="et_List05_H2_3">et_union_hor!$183:$187</definedName>
    <definedName name="et_List05_H2_4">et_union_hor!$122:$126</definedName>
    <definedName name="et_List05_H2_5">et_union_hor!$193:$197</definedName>
    <definedName name="et_List05_H2_6">et_union_hor!$203:$207</definedName>
    <definedName name="et_List05_V1">'Форма 3'!$H:$M</definedName>
    <definedName name="et_List07">et_union_hor!$13:$13</definedName>
    <definedName name="f_endDate">Титульный!$F$12</definedName>
    <definedName name="f_quart">#REF!</definedName>
    <definedName name="f_startDate">Титульный!$F$11</definedName>
    <definedName name="f_year">#REF!</definedName>
    <definedName name="FHD_NOTE_P_1">#REF!</definedName>
    <definedName name="FHD_NOTE_P_10">#REF!</definedName>
    <definedName name="FHD_NOTE_P_11">#REF!</definedName>
    <definedName name="FHD_NOTE_P_12">#REF!</definedName>
    <definedName name="FHD_NOTE_P_13">#REF!</definedName>
    <definedName name="FHD_NOTE_P_14">#REF!</definedName>
    <definedName name="FHD_NOTE_P_15">#REF!</definedName>
    <definedName name="FHD_NOTE_P_16">#REF!</definedName>
    <definedName name="FHD_NOTE_P_17">#REF!</definedName>
    <definedName name="FHD_NOTE_P_18">#REF!</definedName>
    <definedName name="FHD_NOTE_P_19">#REF!</definedName>
    <definedName name="FHD_NOTE_P_2">#REF!</definedName>
    <definedName name="FHD_NOTE_P_20">#REF!</definedName>
    <definedName name="FHD_NOTE_P_21">#REF!</definedName>
    <definedName name="FHD_NOTE_P_22">#REF!</definedName>
    <definedName name="FHD_NOTE_P_23">#REF!</definedName>
    <definedName name="FHD_NOTE_P_24">#REF!</definedName>
    <definedName name="FHD_NOTE_P_25">#REF!</definedName>
    <definedName name="FHD_NOTE_P_26">#REF!</definedName>
    <definedName name="FHD_NOTE_P_27">#REF!</definedName>
    <definedName name="FHD_NOTE_P_28">#REF!</definedName>
    <definedName name="FHD_NOTE_P_29">#REF!</definedName>
    <definedName name="FHD_NOTE_P_3">#REF!</definedName>
    <definedName name="FHD_NOTE_P_30">#REF!</definedName>
    <definedName name="FHD_NOTE_P_31">#REF!</definedName>
    <definedName name="FHD_NOTE_P_32">#REF!</definedName>
    <definedName name="FHD_NOTE_P_33">#REF!</definedName>
    <definedName name="FHD_NOTE_P_34">#REF!</definedName>
    <definedName name="FHD_NOTE_P_35">#REF!</definedName>
    <definedName name="FHD_NOTE_P_36">#REF!</definedName>
    <definedName name="FHD_NOTE_P_37">#REF!</definedName>
    <definedName name="FHD_NOTE_P_38">#REF!</definedName>
    <definedName name="FHD_NOTE_P_39">#REF!</definedName>
    <definedName name="FHD_NOTE_P_4">#REF!</definedName>
    <definedName name="FHD_NOTE_P_40">#REF!</definedName>
    <definedName name="FHD_NOTE_P_41">#REF!</definedName>
    <definedName name="FHD_NOTE_P_42">#REF!</definedName>
    <definedName name="FHD_NOTE_P_43">#REF!</definedName>
    <definedName name="FHD_NOTE_P_44">#REF!</definedName>
    <definedName name="FHD_NOTE_P_45">#REF!</definedName>
    <definedName name="FHD_NOTE_P_46">#REF!</definedName>
    <definedName name="FHD_NOTE_P_47">#REF!</definedName>
    <definedName name="FHD_NOTE_P_48">#REF!</definedName>
    <definedName name="FHD_NOTE_P_49">#REF!</definedName>
    <definedName name="FHD_NOTE_P_5">#REF!</definedName>
    <definedName name="FHD_NOTE_P_50">#REF!</definedName>
    <definedName name="FHD_NOTE_P_51">#REF!</definedName>
    <definedName name="FHD_NOTE_P_52">#REF!</definedName>
    <definedName name="FHD_NOTE_P_53">#REF!</definedName>
    <definedName name="FHD_NOTE_P_54">#REF!</definedName>
    <definedName name="FHD_NOTE_P_55">#REF!</definedName>
    <definedName name="FHD_NOTE_P_56">#REF!</definedName>
    <definedName name="FHD_NOTE_P_57">#REF!</definedName>
    <definedName name="FHD_NOTE_P_58">#REF!</definedName>
    <definedName name="FHD_NOTE_P_59">#REF!</definedName>
    <definedName name="FHD_NOTE_P_6">#REF!</definedName>
    <definedName name="FHD_NOTE_P_60">#REF!</definedName>
    <definedName name="FHD_NOTE_P_61">#REF!</definedName>
    <definedName name="FHD_NOTE_P_62">#REF!</definedName>
    <definedName name="FHD_NOTE_P_63">#REF!</definedName>
    <definedName name="FHD_NOTE_P_64">#REF!</definedName>
    <definedName name="FHD_NOTE_P_65">#REF!</definedName>
    <definedName name="FHD_NOTE_P_66">#REF!</definedName>
    <definedName name="FHD_NOTE_P_67">#REF!</definedName>
    <definedName name="FHD_NOTE_P_68">#REF!</definedName>
    <definedName name="FHD_NOTE_P_69">#REF!</definedName>
    <definedName name="FHD_NOTE_P_7">#REF!</definedName>
    <definedName name="FHD_NOTE_P_70">#REF!</definedName>
    <definedName name="FHD_NOTE_P_71">#REF!</definedName>
    <definedName name="FHD_NOTE_P_72">#REF!</definedName>
    <definedName name="FHD_NOTE_P_73">#REF!</definedName>
    <definedName name="FHD_NOTE_P_74">#REF!</definedName>
    <definedName name="FHD_NOTE_P_75">#REF!</definedName>
    <definedName name="FHD_NOTE_P_76">#REF!</definedName>
    <definedName name="FHD_NOTE_P_77">#REF!</definedName>
    <definedName name="FHD_NOTE_P_78">#REF!</definedName>
    <definedName name="FHD_NOTE_P_79">#REF!</definedName>
    <definedName name="FHD_NOTE_P_8">#REF!</definedName>
    <definedName name="FHD_NOTE_P_80">#REF!</definedName>
    <definedName name="FHD_NOTE_P_81">#REF!</definedName>
    <definedName name="FHD_NOTE_P_82">#REF!</definedName>
    <definedName name="FHD_NOTE_P_83">#REF!</definedName>
    <definedName name="FHD_NOTE_P_84">#REF!</definedName>
    <definedName name="FHD_NOTE_P_9">#REF!</definedName>
    <definedName name="FHD_NUM_P_1">#REF!</definedName>
    <definedName name="FHD_NUM_P_10">#REF!</definedName>
    <definedName name="FHD_NUM_P_11">#REF!</definedName>
    <definedName name="FHD_NUM_P_12">#REF!</definedName>
    <definedName name="FHD_NUM_P_13">#REF!</definedName>
    <definedName name="FHD_NUM_P_14">#REF!</definedName>
    <definedName name="FHD_NUM_P_15">#REF!</definedName>
    <definedName name="FHD_NUM_P_16">#REF!</definedName>
    <definedName name="FHD_NUM_P_17">#REF!</definedName>
    <definedName name="FHD_NUM_P_18">#REF!</definedName>
    <definedName name="FHD_NUM_P_19">#REF!</definedName>
    <definedName name="FHD_NUM_P_2">#REF!</definedName>
    <definedName name="FHD_NUM_P_20">#REF!</definedName>
    <definedName name="FHD_NUM_P_21">#REF!</definedName>
    <definedName name="FHD_NUM_P_22">#REF!</definedName>
    <definedName name="FHD_NUM_P_23">#REF!</definedName>
    <definedName name="FHD_NUM_P_24">#REF!</definedName>
    <definedName name="FHD_NUM_P_25">#REF!</definedName>
    <definedName name="FHD_NUM_P_26">#REF!</definedName>
    <definedName name="FHD_NUM_P_27">#REF!</definedName>
    <definedName name="FHD_NUM_P_28">#REF!</definedName>
    <definedName name="FHD_NUM_P_29">#REF!</definedName>
    <definedName name="FHD_NUM_P_3">#REF!</definedName>
    <definedName name="FHD_NUM_P_30">#REF!</definedName>
    <definedName name="FHD_NUM_P_31">#REF!</definedName>
    <definedName name="FHD_NUM_P_32">#REF!</definedName>
    <definedName name="FHD_NUM_P_33">#REF!</definedName>
    <definedName name="FHD_NUM_P_34">#REF!</definedName>
    <definedName name="FHD_NUM_P_35">#REF!</definedName>
    <definedName name="FHD_NUM_P_36">#REF!</definedName>
    <definedName name="FHD_NUM_P_37">#REF!</definedName>
    <definedName name="FHD_NUM_P_38">#REF!</definedName>
    <definedName name="FHD_NUM_P_39">#REF!</definedName>
    <definedName name="FHD_NUM_P_4">#REF!</definedName>
    <definedName name="FHD_NUM_P_40">#REF!</definedName>
    <definedName name="FHD_NUM_P_41">#REF!</definedName>
    <definedName name="FHD_NUM_P_42">#REF!</definedName>
    <definedName name="FHD_NUM_P_43">#REF!</definedName>
    <definedName name="FHD_NUM_P_44">#REF!</definedName>
    <definedName name="FHD_NUM_P_45">#REF!</definedName>
    <definedName name="FHD_NUM_P_46">#REF!</definedName>
    <definedName name="FHD_NUM_P_47">#REF!</definedName>
    <definedName name="FHD_NUM_P_48">#REF!</definedName>
    <definedName name="FHD_NUM_P_49">#REF!</definedName>
    <definedName name="FHD_NUM_P_5">#REF!</definedName>
    <definedName name="FHD_NUM_P_50">#REF!</definedName>
    <definedName name="FHD_NUM_P_51">#REF!</definedName>
    <definedName name="FHD_NUM_P_52">#REF!</definedName>
    <definedName name="FHD_NUM_P_53">#REF!</definedName>
    <definedName name="FHD_NUM_P_54">#REF!</definedName>
    <definedName name="FHD_NUM_P_55">#REF!</definedName>
    <definedName name="FHD_NUM_P_56">#REF!</definedName>
    <definedName name="FHD_NUM_P_57">#REF!</definedName>
    <definedName name="FHD_NUM_P_58">#REF!</definedName>
    <definedName name="FHD_NUM_P_59">#REF!</definedName>
    <definedName name="FHD_NUM_P_6">#REF!</definedName>
    <definedName name="FHD_NUM_P_60">#REF!</definedName>
    <definedName name="FHD_NUM_P_61">#REF!</definedName>
    <definedName name="FHD_NUM_P_62">#REF!</definedName>
    <definedName name="FHD_NUM_P_63">#REF!</definedName>
    <definedName name="FHD_NUM_P_64">#REF!</definedName>
    <definedName name="FHD_NUM_P_65">#REF!</definedName>
    <definedName name="FHD_NUM_P_66">#REF!</definedName>
    <definedName name="FHD_NUM_P_67">#REF!</definedName>
    <definedName name="FHD_NUM_P_68">#REF!</definedName>
    <definedName name="FHD_NUM_P_69">#REF!</definedName>
    <definedName name="FHD_NUM_P_7">#REF!</definedName>
    <definedName name="FHD_NUM_P_70">#REF!</definedName>
    <definedName name="FHD_NUM_P_71">#REF!</definedName>
    <definedName name="FHD_NUM_P_72">#REF!</definedName>
    <definedName name="FHD_NUM_P_73">#REF!</definedName>
    <definedName name="FHD_NUM_P_74">#REF!</definedName>
    <definedName name="FHD_NUM_P_75">#REF!</definedName>
    <definedName name="FHD_NUM_P_76">#REF!</definedName>
    <definedName name="FHD_NUM_P_77">#REF!</definedName>
    <definedName name="FHD_NUM_P_78">#REF!</definedName>
    <definedName name="FHD_NUM_P_79">#REF!</definedName>
    <definedName name="FHD_NUM_P_8">#REF!</definedName>
    <definedName name="FHD_NUM_P_80">#REF!</definedName>
    <definedName name="FHD_NUM_P_81">#REF!</definedName>
    <definedName name="FHD_NUM_P_82">#REF!</definedName>
    <definedName name="FHD_NUM_P_83">#REF!</definedName>
    <definedName name="FHD_NUM_P_84">#REF!</definedName>
    <definedName name="FHD_NUM_P_9">#REF!</definedName>
    <definedName name="FHD_P_1">#REF!</definedName>
    <definedName name="FHD_P_10">#REF!</definedName>
    <definedName name="FHD_P_11">#REF!</definedName>
    <definedName name="FHD_P_12">#REF!</definedName>
    <definedName name="FHD_P_13">#REF!</definedName>
    <definedName name="FHD_P_14">#REF!</definedName>
    <definedName name="FHD_P_15">#REF!</definedName>
    <definedName name="FHD_P_16">#REF!</definedName>
    <definedName name="FHD_P_17">#REF!</definedName>
    <definedName name="FHD_P_18">#REF!</definedName>
    <definedName name="FHD_P_19">#REF!</definedName>
    <definedName name="FHD_P_2">#REF!</definedName>
    <definedName name="FHD_P_20">#REF!</definedName>
    <definedName name="FHD_P_21">#REF!</definedName>
    <definedName name="FHD_P_22">#REF!</definedName>
    <definedName name="FHD_P_23">#REF!</definedName>
    <definedName name="FHD_P_24">#REF!</definedName>
    <definedName name="FHD_P_25">#REF!</definedName>
    <definedName name="FHD_P_26">#REF!</definedName>
    <definedName name="FHD_P_27">#REF!</definedName>
    <definedName name="FHD_P_28">#REF!</definedName>
    <definedName name="FHD_P_29">#REF!</definedName>
    <definedName name="FHD_P_3">#REF!</definedName>
    <definedName name="FHD_P_30">#REF!</definedName>
    <definedName name="FHD_P_31">#REF!</definedName>
    <definedName name="FHD_P_32">#REF!</definedName>
    <definedName name="FHD_P_33">#REF!</definedName>
    <definedName name="FHD_P_34">#REF!</definedName>
    <definedName name="FHD_P_35">#REF!</definedName>
    <definedName name="FHD_P_36">#REF!</definedName>
    <definedName name="FHD_P_37">#REF!</definedName>
    <definedName name="FHD_P_38">#REF!</definedName>
    <definedName name="FHD_P_39">#REF!</definedName>
    <definedName name="FHD_P_4">#REF!</definedName>
    <definedName name="FHD_P_40">#REF!</definedName>
    <definedName name="FHD_P_41">#REF!</definedName>
    <definedName name="FHD_P_42">#REF!</definedName>
    <definedName name="FHD_P_43">#REF!</definedName>
    <definedName name="FHD_P_44">#REF!</definedName>
    <definedName name="FHD_P_45">#REF!</definedName>
    <definedName name="FHD_P_46">#REF!</definedName>
    <definedName name="FHD_P_47">#REF!</definedName>
    <definedName name="FHD_P_48">#REF!</definedName>
    <definedName name="FHD_P_49">#REF!</definedName>
    <definedName name="FHD_P_5">#REF!</definedName>
    <definedName name="FHD_P_50">#REF!</definedName>
    <definedName name="FHD_P_51">#REF!</definedName>
    <definedName name="FHD_P_52">#REF!</definedName>
    <definedName name="FHD_P_53">#REF!</definedName>
    <definedName name="FHD_P_54">#REF!</definedName>
    <definedName name="FHD_P_55">#REF!</definedName>
    <definedName name="FHD_P_56">#REF!</definedName>
    <definedName name="FHD_P_57">#REF!</definedName>
    <definedName name="FHD_P_58">#REF!</definedName>
    <definedName name="FHD_P_59">#REF!</definedName>
    <definedName name="FHD_P_6">#REF!</definedName>
    <definedName name="FHD_P_60">#REF!</definedName>
    <definedName name="FHD_P_61">#REF!</definedName>
    <definedName name="FHD_P_62">#REF!</definedName>
    <definedName name="FHD_P_63">#REF!</definedName>
    <definedName name="FHD_P_64">#REF!</definedName>
    <definedName name="FHD_P_65">#REF!</definedName>
    <definedName name="FHD_P_66">#REF!</definedName>
    <definedName name="FHD_P_67">#REF!</definedName>
    <definedName name="FHD_P_68">#REF!</definedName>
    <definedName name="FHD_P_69">#REF!</definedName>
    <definedName name="FHD_P_7">#REF!</definedName>
    <definedName name="FHD_P_70">#REF!</definedName>
    <definedName name="FHD_P_71">#REF!</definedName>
    <definedName name="FHD_P_72">#REF!</definedName>
    <definedName name="FHD_P_73">#REF!</definedName>
    <definedName name="FHD_P_74">#REF!</definedName>
    <definedName name="FHD_P_75">#REF!</definedName>
    <definedName name="FHD_P_76">#REF!</definedName>
    <definedName name="FHD_P_77">#REF!</definedName>
    <definedName name="FHD_P_78">#REF!</definedName>
    <definedName name="FHD_P_79">#REF!</definedName>
    <definedName name="FHD_P_8">#REF!</definedName>
    <definedName name="FHD_P_80">#REF!</definedName>
    <definedName name="FHD_P_81">#REF!</definedName>
    <definedName name="FHD_P_82">#REF!</definedName>
    <definedName name="FHD_P_83">#REF!</definedName>
    <definedName name="FHD_P_84">#REF!</definedName>
    <definedName name="FHD_P_9">#REF!</definedName>
    <definedName name="FHD20_NAME_FORM">#REF!</definedName>
    <definedName name="fil">Титульный!$F$39</definedName>
    <definedName name="fil_flag">Титульный!$F$37</definedName>
    <definedName name="FirstLine">#REF!</definedName>
    <definedName name="flag_publication">Титульный!$F$9</definedName>
    <definedName name="form_type">Титульный!$F$14</definedName>
    <definedName name="form_up_date">Титульный!$F$15</definedName>
    <definedName name="gblnRefreshPForms">TEHSHEET!$G$20</definedName>
    <definedName name="Info_ChngExcludeHelp_1">modInfo!$B$24</definedName>
    <definedName name="Info_DiffExcludeHelp_1">modInfo!$B$17</definedName>
    <definedName name="Info_DiffExcludeHelp_2">modInfo!$B$18</definedName>
    <definedName name="Info_DiffExcludeHelp_3">modInfo!$B$19</definedName>
    <definedName name="Info_DiffExcludeHelp_4">modInfo!$B$20</definedName>
    <definedName name="Info_DiffTarExcludeHelp_1">modInfo!$B$32</definedName>
    <definedName name="Info_DiffTarExcludeHelp_2">modInfo!$B$33</definedName>
    <definedName name="Info_FilFlag">modInfo!$B$1</definedName>
    <definedName name="Info_FxdExcludeHelp_1">modInfo!$B$27</definedName>
    <definedName name="Info_FxdExcludeHelp_2">modInfo!$B$28</definedName>
    <definedName name="Info_InvExcludeHelp_1">modInfo!$B$30</definedName>
    <definedName name="Info_NoUpdates">modInfo!$B$25</definedName>
    <definedName name="Info_PokExcludeHelp_1">modInfo!$B$22</definedName>
    <definedName name="Info_PubExcludeHelp_1">modInfo!$B$11</definedName>
    <definedName name="Info_PublicationWeb">modInfo!$B$11</definedName>
    <definedName name="Info_TerExcludeHelp_1">modInfo!$B$13</definedName>
    <definedName name="Info_TerExcludeHelp_2">modInfo!$B$14</definedName>
    <definedName name="Info_TerExcludeHelp_3">modInfo!$B$15</definedName>
    <definedName name="Info_TitleExcludeHelp_1">modInfo!$B$3</definedName>
    <definedName name="Info_TitleExcludeHelp_2">modInfo!$B$4</definedName>
    <definedName name="Info_TitleExcludeHelp_3">modInfo!$B$5</definedName>
    <definedName name="Info_TitleExcludeHelp_4">modInfo!$B$6</definedName>
    <definedName name="Info_TitleExcludeHelp_5">modInfo!$B$7</definedName>
    <definedName name="Info_TitleExcludeHelp_6">modInfo!$B$8</definedName>
    <definedName name="Info_TitleExcludeHelp_7">modInfo!$B$2</definedName>
    <definedName name="Info_TitleExcludeHelp_8">modInfo!$B$9</definedName>
    <definedName name="Info_TitlePublication">modInfo!$B$2</definedName>
    <definedName name="inn">Титульный!$F$40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hyp1">#REF!</definedName>
    <definedName name="instr_hyp2">#REF!</definedName>
    <definedName name="Instruction_region">#REF!</definedName>
    <definedName name="IP_MAIN_DIFFERENTIATION_EVENTS_FLAG">#REF!</definedName>
    <definedName name="IP_MAIN_END_DATE">#REF!</definedName>
    <definedName name="IP_MAIN_LIST_IP_ID">#REF!</definedName>
    <definedName name="IP_MAIN_LIST_NAME_IP">#REF!</definedName>
    <definedName name="IP_MAIN_START_DATE">#REF!</definedName>
    <definedName name="IstPub">Титульный!$F$22</definedName>
    <definedName name="IstPub_ch">Титульный!$F$29</definedName>
    <definedName name="kind_of_cons">#REF!</definedName>
    <definedName name="kind_of_control_method">TEHSHEET!$AB$2:$AB$4</definedName>
    <definedName name="kind_of_data_type">#REF!</definedName>
    <definedName name="kind_of_forms">TEHSHEET!$AD$2:$AD$4</definedName>
    <definedName name="kind_of_fuels">#REF!</definedName>
    <definedName name="kind_of_heat_transfer">#REF!</definedName>
    <definedName name="kind_of_nameforms">TEHSHEET!$AE$2:$AE$4</definedName>
    <definedName name="kind_of_NDS">TEHSHEET!$X$2:$X$7</definedName>
    <definedName name="kind_of_NDS_tariff">TEHSHEET!$Z$2:$Z$3</definedName>
    <definedName name="kind_of_org_type">#REF!</definedName>
    <definedName name="kind_of_power_te_unit">#REF!</definedName>
    <definedName name="kind_of_publication">TEHSHEET!$G$2:$G$3</definedName>
    <definedName name="kind_of_purchase_method">#REF!</definedName>
    <definedName name="kind_of_scheme_in">#REF!</definedName>
    <definedName name="kind_of_unit">TEHSHEET!$H$2:$H$3</definedName>
    <definedName name="kind_of_unit_2">TEHSHEET!$I$2:$I$3</definedName>
    <definedName name="kind_of_volume_te_unit">#REF!</definedName>
    <definedName name="KNE_NAME_FORM">#REF!</definedName>
    <definedName name="kpp">Титульный!$F$41</definedName>
    <definedName name="LINK_RANGE">REESTR_LINK!$B$2:$B$3</definedName>
    <definedName name="list_classTKO">TEHSHEET!$T$2:$T$3</definedName>
    <definedName name="List_H">TEHSHEET!$Q$2:$Q$25</definedName>
    <definedName name="List_M">TEHSHEET!$R$2:$R$61</definedName>
    <definedName name="list_of_tariff">TEHSHEET!$J$2:$J$3</definedName>
    <definedName name="list_typeTKO">TEHSHEET!$V$2:$V$4</definedName>
    <definedName name="List00_checkFill">Титульный!$F$7:$F$53</definedName>
    <definedName name="List00_Fill">Титульный!$F$52</definedName>
    <definedName name="List00_Print">Титульный!$G$4:$K$6</definedName>
    <definedName name="List01_ActivityID">'Перечень тарифов'!$W$9:$W$13</definedName>
    <definedName name="List01_Fill">'Перечень тарифов'!$D$15:$F$18</definedName>
    <definedName name="List01_flag_H1">'Перечень тарифов'!$J$2:$U$2</definedName>
    <definedName name="List01_N_activity">'Перечень тарифов'!$D$9:$D$13</definedName>
    <definedName name="List01_NameTar">'Перечень тарифов'!$I$9:$I$13</definedName>
    <definedName name="List02_Activity">Дифференциация!$E$10:$E$18</definedName>
    <definedName name="List02_class">Дифференциация!$AM$10:$AM$18</definedName>
    <definedName name="List02_Fill">Дифференциация!$D$20:$H$23</definedName>
    <definedName name="List02_flag_H1">Дифференциация!$J$2:$AN$2</definedName>
    <definedName name="List02_flag_V1">Дифференциация!$AP$10:$AP$18</definedName>
    <definedName name="List02_mo">Дифференциация!$Z$10:$Z$18</definedName>
    <definedName name="List02_mr">Дифференциация!$W$10:$W$18</definedName>
    <definedName name="List02_NameTar">Дифференциация!$H$10:$H$18</definedName>
    <definedName name="List02_oktmo">Дифференциация!$AA$10:$AA$18</definedName>
    <definedName name="List02_Ter">Дифференциация!$T$10:$T$18</definedName>
    <definedName name="List02_TO">Дифференциация!$N$10:$N$18</definedName>
    <definedName name="List02_type">Дифференциация!$AG$10:$AG$18</definedName>
    <definedName name="List04_flag_H1">'Форма 4'!$H$3:$M$3</definedName>
    <definedName name="List05_1_Data">'Форма 1.0.1 | Форма 11'!$F$7:$I$8</definedName>
    <definedName name="List05_Data_1">'Форма 3'!$I$19:$N$25</definedName>
    <definedName name="List05_Data_2">'Форма 3'!$I$27:$N$33</definedName>
    <definedName name="List05_Data_3">'Форма 3'!$I$35:$N$41</definedName>
    <definedName name="List05_Data_4">'Форма 3'!$I$44:$N$50</definedName>
    <definedName name="List05_Data_5">'Форма 3'!$I$52:$N$58</definedName>
    <definedName name="List05_Data_6">'Форма 3'!$I$60:$N$66</definedName>
    <definedName name="List05_flag_H1">'Форма 3'!$H$3:$N$3</definedName>
    <definedName name="List06_5_MC">#REF!</definedName>
    <definedName name="List07_Date">'Сведения об изменении'!$F$12:$F$13</definedName>
    <definedName name="logical">TEHSHEET!$D$2:$D$3</definedName>
    <definedName name="mail">Титульный!$F$43</definedName>
    <definedName name="MONTH">TEHSHEET!$E$2:$E$13</definedName>
    <definedName name="mr_id">TEHSHEET!$K$2</definedName>
    <definedName name="mr_list">MR_LIST!$A$1</definedName>
    <definedName name="NameOrPr">Титульный!$F$19</definedName>
    <definedName name="NameOrPr_ch">Титульный!$F$26</definedName>
    <definedName name="NameTemplatesInListMO">#REF!</definedName>
    <definedName name="NameTemplatesInTitle">#REF!</definedName>
    <definedName name="NameTemplatesInTitleList">#REF!</definedName>
    <definedName name="NDS">Титульный!$F$34</definedName>
    <definedName name="NO">Титульный!$F$32</definedName>
    <definedName name="numberPr">Титульный!$F$21</definedName>
    <definedName name="numberPr_ch">Титульный!$F$28</definedName>
    <definedName name="org">Титульный!$F$38</definedName>
    <definedName name="Org_Address">Титульный!$F$43:$F$43</definedName>
    <definedName name="ORG_END_DATE">TEHSHEET!$E$17</definedName>
    <definedName name="ORG_INFO_NAME_FORM">#REF!</definedName>
    <definedName name="ORG_INFO_P_NOTE_MAIN">#REF!</definedName>
    <definedName name="Org_main">Титульный!$F$44:$F$44</definedName>
    <definedName name="Org_otv_lico">Титульный!$F$47:$F$50</definedName>
    <definedName name="ORG_START_DATE">TEHSHEET!$D$17</definedName>
    <definedName name="P19_T1_Protect">P5_T1_Protect,P6_T1_Protect,P7_T1_Protect,P8_T1_Protect,P9_T1_Protect,P10_T1_Protect,P11_T1_Protect,P12_T1_Protect,P13_T1_Protect,P14_T1_Protect</definedName>
    <definedName name="P19_T2_Protect">P5_T1_Protect,P6_T1_Protect,P7_T1_Protect,P8_T1_Protect,P9_T1_Protect,P10_T1_Protect,P11_T1_Protect,P12_T1_Protect,P13_T1_Protect,P14_T1_Protect</definedName>
    <definedName name="pDel_Comm">Комментарии!$C$11:$C$13</definedName>
    <definedName name="pDel_ED">ЭД!$C$12:$C$13</definedName>
    <definedName name="pDel_List01_H1">'Перечень тарифов'!$C$9:$C$13</definedName>
    <definedName name="pDel_List01_H2">'Перечень тарифов'!$G$9:$G$13</definedName>
    <definedName name="pDel_List01_V1">'Перечень тарифов'!$N$5:$U$5</definedName>
    <definedName name="pDel_List02_H3">Дифференциация!$L$10:$L$18</definedName>
    <definedName name="pDel_List02_H4">Дифференциация!$R$10:$R$18</definedName>
    <definedName name="pDel_List02_H5">Дифференциация!$U$10:$U$18</definedName>
    <definedName name="pDel_List02_H5_1">Дифференциация!$U$10:$U$18</definedName>
    <definedName name="pDel_List02_H6">Дифференциация!$X$10:$X$18</definedName>
    <definedName name="pDel_List02_H6_1">Дифференциация!$X$10:$X$18</definedName>
    <definedName name="pDel_List02_H7">Дифференциация!$AE$10:$AE$18</definedName>
    <definedName name="pDel_List02_H8">Дифференциация!$AK$10:$AK$18</definedName>
    <definedName name="pDel_List04_V1">'Форма 4'!$H$5:$M$5</definedName>
    <definedName name="pDel_List05_V1">'Форма 3'!$H$12:$N$12</definedName>
    <definedName name="pDel_List07">'Сведения об изменении'!$C$12:$C$13</definedName>
    <definedName name="PeriodIsEmptyList">#REF!</definedName>
    <definedName name="pIns_Comm">Комментарии!$E$13</definedName>
    <definedName name="pIns_ED">ЭД!$E$13</definedName>
    <definedName name="pIns_List01_H1">'Перечень тарифов'!$E$13</definedName>
    <definedName name="pIns_List01_V1">'Перечень тарифов'!$U$6</definedName>
    <definedName name="pIns_List02_H1">Дифференциация!$E$18</definedName>
    <definedName name="pIns_List04_H1">'Форма 4'!$E$17</definedName>
    <definedName name="pIns_List04_H2">'Форма 4'!$F$17</definedName>
    <definedName name="pIns_List04_V1">'Форма 4'!$M$7</definedName>
    <definedName name="pIns_List05_1">'Форма 1.0.1 | Форма 11'!$8:$8</definedName>
    <definedName name="pIns_List05_H1_1">'Форма 3'!$E$25</definedName>
    <definedName name="pIns_List05_H1_2">'Форма 3'!$E$33</definedName>
    <definedName name="pIns_List05_H1_3">'Форма 3'!$E$41</definedName>
    <definedName name="pIns_List05_H1_4">'Форма 3'!$E$50</definedName>
    <definedName name="pIns_List05_H1_5">'Форма 3'!$E$58</definedName>
    <definedName name="pIns_List05_H1_6">'Форма 3'!$E$66</definedName>
    <definedName name="pIns_List05_H2_1">'Форма 3'!$F$25</definedName>
    <definedName name="pIns_List05_H2_2">'Форма 3'!$F$33</definedName>
    <definedName name="pIns_List05_H2_3">'Форма 3'!$F$41</definedName>
    <definedName name="pIns_List05_H2_4">'Форма 3'!$F$50</definedName>
    <definedName name="pIns_List05_H2_5">'Форма 3'!$F$58</definedName>
    <definedName name="pIns_List05_H2_6">'Форма 3'!$F$66</definedName>
    <definedName name="pIns_List05_V1">'Форма 3'!$N$14</definedName>
    <definedName name="pIns_List07">'Сведения об изменении'!$E$13</definedName>
    <definedName name="pRen_List01_V1">'Перечень тарифов'!$N$1:$U$1</definedName>
    <definedName name="pRen_List04_V1">'Форма 4'!$H$1:$M$1</definedName>
    <definedName name="pRen_List05_V1">'Форма 3'!$H$1:$N$1</definedName>
    <definedName name="Print_form">TEHSHEET!$O$2:$O$43</definedName>
    <definedName name="PROCEDURE_TC_NAME_FORM">#REF!</definedName>
    <definedName name="PROT_22">P3_PROT_22,P4_PROT_22,P5_PROT_22</definedName>
    <definedName name="PT_DIFFERENTIATION_CS">#REF!</definedName>
    <definedName name="PT_DIFFERENTIATION_CS_ID">#REF!</definedName>
    <definedName name="PT_DIFFERENTIATION_IST_TE">#REF!</definedName>
    <definedName name="PT_DIFFERENTIATION_IST_TE_ID">#REF!</definedName>
    <definedName name="PT_DIFFERENTIATION_NTAR">#REF!</definedName>
    <definedName name="PT_DIFFERENTIATION_NTAR_ID">#REF!</definedName>
    <definedName name="PT_DIFFERENTIATION_NUM_CS">#REF!</definedName>
    <definedName name="PT_DIFFERENTIATION_NUM_IST_TE">#REF!</definedName>
    <definedName name="PT_DIFFERENTIATION_NUM_NTAR">#REF!</definedName>
    <definedName name="PT_DIFFERENTIATION_NUM_TER">#REF!</definedName>
    <definedName name="PT_DIFFERENTIATION_TER">#REF!</definedName>
    <definedName name="PT_DIFFERENTIATION_TER_ID">#REF!</definedName>
    <definedName name="PT_P_FORM_COLDVSNA_4_NAME_FORM">#REF!</definedName>
    <definedName name="PT_P_FORM_COLDVSNA_5_NAME_FORM">#REF!</definedName>
    <definedName name="PT_P_FORM_HEAT_4_NAME_FORM">#REF!</definedName>
    <definedName name="PT_P_FORM_HEAT_5_NAME_FORM">#REF!</definedName>
    <definedName name="PT_P_FORM_HEAT_7_NAME_FORM">#REF!</definedName>
    <definedName name="PT_P_FORM_HOTVSNA_4_NAME_FORM">#REF!</definedName>
    <definedName name="PT_P_FORM_HOTVSNA_5_NAME_FORM">#REF!</definedName>
    <definedName name="PT_P_FORM_VOTV_4_NAME_FORM">#REF!</definedName>
    <definedName name="PT_P_FORM_VOTV_5_NAME_FORM">#REF!</definedName>
    <definedName name="PT_R_FORM_COLDVSNA_16_NAME_FORM">#REF!</definedName>
    <definedName name="PT_R_FORM_COLDVSNA_17_NAME_FORM">#REF!</definedName>
    <definedName name="PT_R_FORM_HEAT_21_NAME_FORM">#REF!</definedName>
    <definedName name="PT_R_FORM_HEAT_22_NAME_FORM">#REF!</definedName>
    <definedName name="PT_R_FORM_HEAT_23_NAME_FORM">#REF!</definedName>
    <definedName name="PT_R_FORM_HEAT_24_NAME_FORM">#REF!</definedName>
    <definedName name="PT_R_FORM_HOTVSNA_16_NAME_FORM">#REF!</definedName>
    <definedName name="PT_R_FORM_HOTVSNA_17_NAME_FORM">#REF!</definedName>
    <definedName name="PT_R_FORM_VOTV_16_NAME_FORM">#REF!</definedName>
    <definedName name="PT_R_FORM_VOTV_17_NAME_FORM">#REF!</definedName>
    <definedName name="PURCH_NAME_FORM">#REF!</definedName>
    <definedName name="QRE_METHOD_LIST">#REF!</definedName>
    <definedName name="QUARTER">TEHSHEET!$F$2:$F$5</definedName>
    <definedName name="REESTR_LINK_RANGE">REESTR_LINK!$A$2:$C$3</definedName>
    <definedName name="REESTR_VED_RANGE">REESTR_VED!$B$2:$B$7</definedName>
    <definedName name="REESTR_VT_RANGE">REESTR_VT!$B$2:$B$7</definedName>
    <definedName name="REGION">TEHSHEET!$A$2:$A$87</definedName>
    <definedName name="region_name">Титульный!$F$7</definedName>
    <definedName name="ROIV_INFO_NAME">#REF!</definedName>
    <definedName name="ruk_fio">Титульный!$F$44</definedName>
    <definedName name="SAPBEXrevision">1</definedName>
    <definedName name="SAPBEXsysID">"BW2"</definedName>
    <definedName name="SAPBEXwbID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tartDateList">#REF!</definedName>
    <definedName name="sys_id">TEHSHEET!$K$4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MPLATE_DATA_POINT_FHD">#REF!</definedName>
    <definedName name="TEMPLATE_GROUP">#REF!</definedName>
    <definedName name="TEMPLATE_NAME_FORM_LIST">#REF!</definedName>
    <definedName name="TEMPLATE_NOTE_POINT_FHD">#REF!</definedName>
    <definedName name="TEMPLATE_NUMBER_FORM_LIST">#REF!</definedName>
    <definedName name="TEMPLATE_NUMBER_POINT_FHD">#REF!</definedName>
    <definedName name="TEMPLATE_ORG_DATA_POINT">#REF!</definedName>
    <definedName name="TEMPLATE_SPHERE">#REF!</definedName>
    <definedName name="TEMPLATE_SPHERE_LIST">#REF!</definedName>
    <definedName name="TEMPLATE_SPHERE_LIST_FOR_NOTE">#REF!</definedName>
    <definedName name="TEMPLATE_SPHERE_RUS">#REF!</definedName>
    <definedName name="TEMPLATE_SPHERE_RUS_2">#REF!</definedName>
    <definedName name="TemplateState">TEHSHEET!$I$17</definedName>
    <definedName name="TERMS_NAME_FORM">#REF!</definedName>
    <definedName name="TERMS_P_1">#REF!</definedName>
    <definedName name="TERRITORY_LIST_ID">#REF!</definedName>
    <definedName name="TERRITORY_MR_LIST">#REF!</definedName>
    <definedName name="TITLE_DATE_CHANGE_PERIOD">#REF!</definedName>
    <definedName name="TITLE_DATE_FIL">#REF!</definedName>
    <definedName name="TITLE_DATE_PR">#REF!</definedName>
    <definedName name="TITLE_DATE_PR_CHANGE">#REF!</definedName>
    <definedName name="TITLE_DIFFERENTIATION_TYPE">#REF!</definedName>
    <definedName name="TITLE_FIL_YEAR">#REF!</definedName>
    <definedName name="TITLE_IP_DETAILED_METHOD_LIST">#REF!</definedName>
    <definedName name="TITLE_IST_PUB">#REF!</definedName>
    <definedName name="TITLE_IST_PUB_CHANGE">#REF!</definedName>
    <definedName name="TITLE_NAME_OR_PR">#REF!</definedName>
    <definedName name="TITLE_NAME_OR_PR_CHANGE">#REF!</definedName>
    <definedName name="TITLE_NUMBER_PR">#REF!</definedName>
    <definedName name="TITLE_NUMBER_PR_CHANGE">#REF!</definedName>
    <definedName name="TITLE_PERIOD_END">#REF!</definedName>
    <definedName name="TITLE_PERIOD_START">#REF!</definedName>
    <definedName name="TitlePr_ch">Титульный!$F$24</definedName>
    <definedName name="TP_NAME_FORM">#REF!</definedName>
    <definedName name="TP_P_A">#REF!</definedName>
    <definedName name="TP_P_B">#REF!</definedName>
    <definedName name="TP_P_G">#REF!</definedName>
    <definedName name="TP_P_NOTE_A">#REF!</definedName>
    <definedName name="TP_P_NOTE_B">#REF!</definedName>
    <definedName name="TP_P_NOTE_G">#REF!</definedName>
    <definedName name="TP_P_NOTE_G_1">#REF!</definedName>
    <definedName name="TP_P_NOTE_V">#REF!</definedName>
    <definedName name="TP_P_NOTE_V_1">#REF!</definedName>
    <definedName name="TP_P_V">#REF!</definedName>
    <definedName name="TP_P_V_1">#REF!</definedName>
    <definedName name="TSphere">TEHSHEET!$M$3</definedName>
    <definedName name="TSphere_full">TEHSHEET!$M$5</definedName>
    <definedName name="TSphere_trans">TEHSHEET!$M$4</definedName>
    <definedName name="UpdStatus">#REF!</definedName>
    <definedName name="VDET_END_DATE">TEHSHEET!$E$20</definedName>
    <definedName name="VDET_START_DATE">TEHSHEET!$D$20</definedName>
    <definedName name="version">Инструкция!$B$3</definedName>
    <definedName name="year_list">TEHSHEET!$C$2:$C$3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  <definedName name="inn" localSheetId="0">#REF!</definedName>
    <definedName name="kind_of_control_method" localSheetId="0">#REF!</definedName>
    <definedName name="kind_of_NDS" localSheetId="0">#REF!</definedName>
    <definedName name="kpp" localSheetId="0">#REF!</definedName>
    <definedName name="org" localSheetId="0">#REF!</definedName>
    <definedName name="QUARTER" localSheetId="0">#REF!</definedName>
    <definedName name="region_name" localSheetId="0">#REF!</definedName>
    <definedName name="year_list" localSheetId="0">#REF!</definedName>
  </definedNames>
  <calcPr calcId="0" iterate="0" iterateCount="100" iterateDelta="0.001"/>
</workbook>
</file>

<file path=xl/comments1.xml><?xml version="1.0" encoding="utf-8"?>
<comments xmlns="http://schemas.openxmlformats.org/spreadsheetml/2006/main">
  <authors>
    <author>Author</author>
  </authors>
  <commentList>
    <comment ref="E32" authorId="0">
      <text>
        <r>
          <rPr>
            <sz val="9"/>
            <color indexed="81"/>
            <rFont val="Arial"/>
            <family val="2"/>
          </rPr>
          <t>ОСН - Общая система налогообложения
УСН - Упрощённая система налогообложения
ЕСХН - Единый сельскохозяйственный налог
ПСН - Патентная система налогообложения
НПД - Налог на профессиональный доход</t>
        </r>
      </text>
    </comment>
  </commentList>
</comments>
</file>

<file path=xl/sharedStrings.xml><?xml version="1.0" encoding="utf-8"?>
<sst xmlns="http://schemas.openxmlformats.org/spreadsheetml/2006/main" count="5721" uniqueCount="2152">
  <si>
    <t xml:space="preserve"> (требуется обновление)</t>
  </si>
  <si>
    <t>Код отчёта: PP109.OPEN.INFO.PRICE.TKO.EIAS</t>
  </si>
  <si>
    <t>Версия отчёта: 1.0.4</t>
  </si>
  <si>
    <t>Показатели, подлежащие раскрытию в области обращения с твердыми коммунальными отходами (цены и тарифы)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</si>
  <si>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</si>
  <si>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</si>
  <si>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</si>
  <si>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</si>
  <si>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</si>
  <si>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</si>
  <si>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</si>
  <si>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организация, территория или объект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</si>
  <si>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</si>
  <si>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</si>
  <si>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>Субъект РФ</t>
  </si>
  <si>
    <t>Ростовская область</t>
  </si>
  <si>
    <t>Отсутствует Интернет в границах территории МО, где организация осуществляет регулируемые виды деятельности</t>
  </si>
  <si>
    <t>нет</t>
  </si>
  <si>
    <t>Начало_x000D_
периода регулирования</t>
  </si>
  <si>
    <t>Окончание_x000D_
периода регулирования</t>
  </si>
  <si>
    <t>Тип отчета</t>
  </si>
  <si>
    <t>первичное раскрытие информации</t>
  </si>
  <si>
    <t>Дата внесения изменений в информацию, подлежащую раскрытию</t>
  </si>
  <si>
    <t>Дата периода регулирования, с которой вводятся изменения в тарифы</t>
  </si>
  <si>
    <t>Первичное предложение по тарифам</t>
  </si>
  <si>
    <t>Наименование органа регулирования, принявшего решение об утверждении тарифов</t>
  </si>
  <si>
    <t>РСТ по РО</t>
  </si>
  <si>
    <t>Дата документа об утверждении тарифов</t>
  </si>
  <si>
    <t>Номер документа об утверждении тарифов</t>
  </si>
  <si>
    <t>417</t>
  </si>
  <si>
    <t>Источник официального опубликования решения</t>
  </si>
  <si>
    <t>Официальный интернет - портал правовой информации pravo.donland.ru от 02.11.2024г. №6145202411020038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</si>
  <si>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</si>
  <si>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</si>
  <si>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</si>
  <si>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</si>
  <si>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Система налогообложения</t>
  </si>
  <si>
    <t>УСН</t>
  </si>
  <si>
    <t>НДС (отметка об учтенном НДС)</t>
  </si>
  <si>
    <t>тариф указан без НДС</t>
  </si>
  <si>
    <t>Является ли данное юридическое лицо подразделением (филиалом) другой организации</t>
  </si>
  <si>
    <t>Наименование организации</t>
  </si>
  <si>
    <t>ЕМУП "Коммунальник"</t>
  </si>
  <si>
    <t>Наименование филиала</t>
  </si>
  <si>
    <t>ИНН</t>
  </si>
  <si>
    <t>6109001290</t>
  </si>
  <si>
    <t>КПП</t>
  </si>
  <si>
    <t>610901001</t>
  </si>
  <si>
    <t>Почтовый адрес регулируемой организации</t>
  </si>
  <si>
    <t>347660 РО, Егорлыкский р-он, ст.Егорлыкская, ул. Орджоникидзе, 59</t>
  </si>
  <si>
    <t>Фамилия, имя, отчество руководителя</t>
  </si>
  <si>
    <t>Угроватый Василий Алексеевич</t>
  </si>
  <si>
    <t>Ответственный за составление формы</t>
  </si>
  <si>
    <t>Фамилия, имя, отчество</t>
  </si>
  <si>
    <t>Парамонова Людмила Анатольевна</t>
  </si>
  <si>
    <t>Должность</t>
  </si>
  <si>
    <t>гл.экономист</t>
  </si>
  <si>
    <t>(код) номер телефона</t>
  </si>
  <si>
    <t>8(86370) 22-8-33</t>
  </si>
  <si>
    <t>e-mail</t>
  </si>
  <si>
    <t>emup_ekonom@mail.ru</t>
  </si>
  <si>
    <t>Перечень тарифов в области обращения с твердыми коммунальными отходами</t>
  </si>
  <si>
    <t>№ п/п</t>
  </si>
  <si>
    <t>Вид деятельности</t>
  </si>
  <si>
    <t>Вид тарифа</t>
  </si>
  <si>
    <t>×</t>
  </si>
  <si>
    <t>Наименование тарифа</t>
  </si>
  <si>
    <t>1</t>
  </si>
  <si>
    <t>2</t>
  </si>
  <si>
    <t>3</t>
  </si>
  <si>
    <t>4</t>
  </si>
  <si>
    <t/>
  </si>
  <si>
    <t>0</t>
  </si>
  <si>
    <t>Обработка твердых коммунальных отходов</t>
  </si>
  <si>
    <t>Корректировка предельных тарифов в области обращения с ТКО</t>
  </si>
  <si>
    <t>4189710</t>
  </si>
  <si>
    <t>fdif</t>
  </si>
  <si>
    <t>fdif_e</t>
  </si>
  <si>
    <t>fdif_1</t>
  </si>
  <si>
    <t>fmr</t>
  </si>
  <si>
    <t>fmo</t>
  </si>
  <si>
    <t>Дифференциация тарифов в области обращения с твердыми коммунальными отходами</t>
  </si>
  <si>
    <t>Дифференциация по технологическим особенностям</t>
  </si>
  <si>
    <t>Дифференциация по территории оказания услуг</t>
  </si>
  <si>
    <t>Дифференциация по виду твердых коммунальных отходов</t>
  </si>
  <si>
    <t>Дифференциация по классу опасности твердых коммунальных отходов</t>
  </si>
  <si>
    <t>Комментарий</t>
  </si>
  <si>
    <t>Дифференциация, да/нет</t>
  </si>
  <si>
    <t>Описание</t>
  </si>
  <si>
    <t>Муниципальный район</t>
  </si>
  <si>
    <t>Муниципальное образование</t>
  </si>
  <si>
    <t>ОКТМО</t>
  </si>
  <si>
    <t>Значение</t>
  </si>
  <si>
    <t>Тарифы</t>
  </si>
  <si>
    <t>Прочие показатели</t>
  </si>
  <si>
    <t>5.1</t>
  </si>
  <si>
    <t>5.2</t>
  </si>
  <si>
    <t>5.3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</si>
  <si>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</si>
  <si>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</si>
  <si>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</si>
  <si>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</si>
  <si>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</si>
  <si>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</si>
  <si>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</si>
  <si>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</si>
  <si>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</si>
  <si>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8.1</t>
  </si>
  <si>
    <t>8.2</t>
  </si>
  <si>
    <t>8.3</t>
  </si>
  <si>
    <t>9</t>
  </si>
  <si>
    <t>Корректировка тарифов в области обращения с ТКО</t>
  </si>
  <si>
    <t>Егорлыкский район</t>
  </si>
  <si>
    <t>60615000</t>
  </si>
  <si>
    <t>d</t>
  </si>
  <si>
    <t>fa</t>
  </si>
  <si>
    <t>fha</t>
  </si>
  <si>
    <r>
      <t>Форма 1.0.1 Основные параметры раскрываемой информации</t>
    </r>
    <r>
      <rPr>
        <charset val="204"/>
        <family val="2"/>
        <rFont val="Tahoma"/>
        <sz val="10"/>
        <vertAlign val="superscript"/>
      </rPr>
      <t xml:space="preserve"> 1</t>
    </r>
  </si>
  <si>
    <t>Параметры формы</t>
  </si>
  <si>
    <t>Описание параметров формы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</si>
  <si>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</si>
  <si>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</si>
  <si>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</si>
  <si>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</si>
  <si>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r>
      <t xml:space="preserve">  </t>
    </r>
    <r>
      <rPr>
        <charset val="204"/>
        <family val="2"/>
        <rFont val="Tahoma"/>
        <sz val="9"/>
        <vertAlign val="superscript"/>
      </rPr>
      <t>1</t>
    </r>
    <r>
      <rPr>
        <charset val="204"/>
        <family val="2"/>
        <rFont val="Tahoma"/>
        <sz val="9"/>
      </rPr>
      <t xml:space="preserve"> Информация размещается при раскрытии информации по каждой из форм.</t>
    </r>
  </si>
  <si>
    <t>5</t>
  </si>
  <si>
    <t>fn</t>
  </si>
  <si>
    <t>fd1</t>
  </si>
  <si>
    <t>fn1</t>
  </si>
  <si>
    <t>fd2</t>
  </si>
  <si>
    <t>fp</t>
  </si>
  <si>
    <t>Форма 3. Информация о предельных тарифах в области обращения с твердыми коммунальными отходами _x000D_
(в случае если организация осуществляет регулируемые виды деятельности)</t>
  </si>
  <si>
    <t>Дифференциация</t>
  </si>
  <si>
    <t>Единица измерения</t>
  </si>
  <si>
    <t>Период действия предельного тарифа</t>
  </si>
  <si>
    <t>Добавить период</t>
  </si>
  <si>
    <t>Параметр дифференциации тарифа</t>
  </si>
  <si>
    <t>Значение параметра дифференциации тарифа</t>
  </si>
  <si>
    <t>Наличие периода действия предельного тарифа</t>
  </si>
  <si>
    <t>Период действия</t>
  </si>
  <si>
    <t>Ссылка на документ</t>
  </si>
  <si>
    <t>дата начала</t>
  </si>
  <si>
    <t>дата окончания</t>
  </si>
  <si>
    <t>Установленные долгосрочные параметры регулирования тарифов (в случае если их установление предусмотрено выбранным методов регулирования тарифов)</t>
  </si>
  <si>
    <t>Долгосрочные параметры регулирования указываются в колонке «Ссылка на документ» в виде ссылки на документ, предварительно загруженный в хранилище файлов ФГИС ЕИАС._x000D_
В случае дифференциации долгосрочных параметров регулирования информация по каждому из них указывается отдельно._x000D_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долгосрочных параметров регулирования по периодам действия тарифа информация по ним указывается в отдельных колонках.</t>
  </si>
  <si>
    <t>1.1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</si>
  <si>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отходами._x000D_
В случае подачи предложения по нескольким видам тарифов информация по каждому из них указывается отдельно.</t>
  </si>
  <si>
    <t>наименование тарифа</t>
  </si>
  <si>
    <t>да</t>
  </si>
  <si>
    <t>В колонке «Значение параметра дифференциации» указывается наименование тарифа в случае подачи предложения по нескольким тарифам._x000D_
В случае наличия нескольких тарифов информация по ним указывается в отдельных строках.</t>
  </si>
  <si>
    <t>технологическая особенность</t>
  </si>
  <si>
    <t>без дифференциации</t>
  </si>
  <si>
    <t>В колонке «Значение параметра дифференциации» 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признаку._x000D_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</si>
  <si>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территория оказания услуг</t>
  </si>
  <si>
    <t>В колонке «Значение параметра дифференциации» указывается наименование территории действия тарифа при наличии дифференциации тарифа по территориальному признаку._x000D_
В случае дифференциации тарифов по территориальному признаку информация по ним указывается в отдельных строках.</t>
  </si>
  <si>
    <t>вид твердых коммунальных отходов</t>
  </si>
  <si>
    <t>В колонке «Значение параметра дифференциации» 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 сортированные, несортированные, крупногабаритные._x000D_
В случае дифференциации тарифа по виду твердых коммунальных отходов информация указывается в отдельных строках.</t>
  </si>
  <si>
    <t xml:space="preserve">класс опасности твердых коммунальных отходов </t>
  </si>
  <si>
    <t>В колонке «Значение параметра дифференциации» 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 I, II, III, IV, V._x000D_
В случае дифференциации тарифа по классу опасности твердых коммунальных отходов информация указывается в отдельных строках.</t>
  </si>
  <si>
    <t>Годовой объем (масса) твердых коммунальных отходов, принятый в расчет при установлении предельных тарифов</t>
  </si>
  <si>
    <t>Годовой объем (масса) принятых твердых коммунальных отходов указываются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годового объема (массы) принятых твердых коммунальных отходов по периодам действия тарифа информация по ним указывается в отдельных колонках.</t>
  </si>
  <si>
    <t>2.1</t>
  </si>
  <si>
    <t>тонна</t>
  </si>
  <si>
    <t>Форма 4. Информация о предельных тарифах в области обращения с твердыми коммунальными отходами_x000D_
(в случае если организация осуществляет регулируемые виды деятельности)</t>
  </si>
  <si>
    <t>Величина тарифа</t>
  </si>
  <si>
    <t>Указывается наименование вида предельного тарифа в соответствии законодательством в области обращения с твердыми коммунальными отходами._x000D_
В случае подачи предложения по нескольким видам предельных тарифов информация по каждому из них указывается отдельно.</t>
  </si>
  <si>
    <t>руб./тонна</t>
  </si>
  <si>
    <t>Указывается наименование предельного тарифа в случае подачи предложения по нескольким тарифам._x000D_
В случае наличия нескольких предельных тарифов информация по ним указывается в отдельных строках.</t>
  </si>
  <si>
    <t>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признаку._x000D_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</si>
  <si>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Указывается наименование территории действия предельного тарифа при наличии дифференциации тарифа по территориальному признаку._x000D_
В случае дифференциации предельных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</si>
  <si>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перечня:_x000D_
- сортированные;_x000D_
- несортированные;_x000D_
- крупногабаритные._x000D_
В случае дифференциации тарифа по виду твердых коммунальных отходов информация указывается в отдельных строках.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</si>
  <si>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перечня:_x000D_
- IV;_x000D_
- V._x000D_
В случае дифференциации предельного тарифа по классу опасности твердых коммунальных отходов информация указывается в отдельных строках._x000D_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предельных тарифов по периодам действия информация по ним указывается в отдельных колонках.</t>
  </si>
  <si>
    <t>В случае представления организацией в региональный орган регулирования (орган местного самоуправления) иных документов и материалов, не предусмотренных перечнем обосновывающих материалов, прилагаемых к заявлению об установлении предельных тарифов, предусмотренным правилами регулирования тарифов в сфере обращения с твердыми коммунальными отходами, утвержденными Правительством Российской Федерации, указанная информация в части, содержащейся в таких документах и материалах, раскрывается организацией в данной форме в течение 7 дней со дня их представления в региональный орган регулирования (орган местного самоуправления).</t>
  </si>
  <si>
    <r>
      <t xml:space="preserve">Информация о предоставлении электронного документа в исполнительный орган субъекта Российской Федерации в области государственного регулирования цен (тарифов) </t>
    </r>
    <r>
      <rPr>
        <charset val="204"/>
        <family val="2"/>
        <rFont val="Tahoma"/>
        <sz val="9"/>
        <vertAlign val="superscript"/>
      </rPr>
      <t>2</t>
    </r>
  </si>
  <si>
    <t>Данные электронного документа, подписанного усиленной квалифицированной электронной подписью уполномоченного представителя регулируемой организации</t>
  </si>
  <si>
    <t>Название документа</t>
  </si>
  <si>
    <t>Исходящий номер</t>
  </si>
  <si>
    <t>Дата отправления</t>
  </si>
  <si>
    <t>6</t>
  </si>
  <si>
    <t>7</t>
  </si>
  <si>
    <t>8</t>
  </si>
  <si>
    <t>В колонке "Дата отправления" дата указывается в виде «ДД.ММ.ГГГГ»._x000D_
В колонке «Ссылка на документ» указывается ссылка на электронный документ, подписанный усиленной квалифицированной электронной подписью уполномоченного представителя регулируемой организации, предварительно загруженный в хранилище файлов ФГИС ЕИАС.</t>
  </si>
  <si>
    <t>Добавить строку</t>
  </si>
  <si>
    <r>
      <rPr>
        <charset val="204"/>
        <family val="2"/>
        <rFont val="Tahoma"/>
        <sz val="9"/>
        <vertAlign val="superscript"/>
      </rPr>
      <t>2</t>
    </r>
    <r>
      <rPr>
        <charset val="204"/>
        <family val="2"/>
        <rFont val="Tahoma"/>
        <sz val="9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</si>
  <si>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Сведения об изменениях в первоначально опубликованной информации</t>
  </si>
  <si>
    <t>Сведения</t>
  </si>
  <si>
    <t>Дата внесения изменений</t>
  </si>
  <si>
    <t>Комментарии</t>
  </si>
  <si>
    <t>583,73 руб/тонну (без НДС); 612,92 руб./тонну (с НДС)</t>
  </si>
  <si>
    <t>Добавить</t>
  </si>
  <si>
    <t>Расчетные листы</t>
  </si>
  <si>
    <t>Скрытые листы</t>
  </si>
  <si>
    <t>Инструкция</t>
  </si>
  <si>
    <t>modList00</t>
  </si>
  <si>
    <t>Лог обновления</t>
  </si>
  <si>
    <t>modList01</t>
  </si>
  <si>
    <t>Титульный</t>
  </si>
  <si>
    <t>modList02</t>
  </si>
  <si>
    <t>Перечень тарифов</t>
  </si>
  <si>
    <t>AllSheetsInThisWorkbook</t>
  </si>
  <si>
    <t>TEHSHEET</t>
  </si>
  <si>
    <t>Форма 1.0.1 | Форма 11</t>
  </si>
  <si>
    <t>et_union_hor</t>
  </si>
  <si>
    <t>Форма 11</t>
  </si>
  <si>
    <t>modReestr</t>
  </si>
  <si>
    <t>Форма 12</t>
  </si>
  <si>
    <t>modList07</t>
  </si>
  <si>
    <t>Форма 1.0.2</t>
  </si>
  <si>
    <t>modfrmRezimChoose</t>
  </si>
  <si>
    <t>Сведения об изменении</t>
  </si>
  <si>
    <t>modCheckCyan</t>
  </si>
  <si>
    <t>modInfo</t>
  </si>
  <si>
    <t>Проверка</t>
  </si>
  <si>
    <t>modList03</t>
  </si>
  <si>
    <t>et_union_vert</t>
  </si>
  <si>
    <t>modHTTP</t>
  </si>
  <si>
    <t>modfrmRegion</t>
  </si>
  <si>
    <t>MR_LIST</t>
  </si>
  <si>
    <t>REESTR_VED</t>
  </si>
  <si>
    <t>REESTR_VT</t>
  </si>
  <si>
    <t>dblList01</t>
  </si>
  <si>
    <t>dblList02</t>
  </si>
  <si>
    <t>dblList04</t>
  </si>
  <si>
    <t>modList04_1</t>
  </si>
  <si>
    <t>modList04</t>
  </si>
  <si>
    <t>dblList05</t>
  </si>
  <si>
    <t>dblList07</t>
  </si>
  <si>
    <t>modList05_1</t>
  </si>
  <si>
    <t>modList05</t>
  </si>
  <si>
    <t>modfrmReestrObj</t>
  </si>
  <si>
    <t>modProv</t>
  </si>
  <si>
    <t>modfrmReestr</t>
  </si>
  <si>
    <t>modUpdTemplMain</t>
  </si>
  <si>
    <t>REESTR_ORG</t>
  </si>
  <si>
    <t>modClassifierValidate</t>
  </si>
  <si>
    <t>modHyp</t>
  </si>
  <si>
    <t>modfrmDateChoose</t>
  </si>
  <si>
    <t>modComm</t>
  </si>
  <si>
    <t>modThisWorkbook</t>
  </si>
  <si>
    <t>REESTR_MO</t>
  </si>
  <si>
    <t>modfrmReestrMR</t>
  </si>
  <si>
    <t>modServiceModule</t>
  </si>
  <si>
    <t>modfrmCheckUpdates</t>
  </si>
  <si>
    <t>REESTR_DS</t>
  </si>
  <si>
    <t>REESTR_CHS</t>
  </si>
  <si>
    <t>REESTR_LINK</t>
  </si>
  <si>
    <t>REGION</t>
  </si>
  <si>
    <t>year_list</t>
  </si>
  <si>
    <t>logical</t>
  </si>
  <si>
    <t>Месяц_x000D_
(MONTH)</t>
  </si>
  <si>
    <t>Квартал_x000D_
(QUARTER)</t>
  </si>
  <si>
    <t>Месяц_x000D_
(kind_of_publication)</t>
  </si>
  <si>
    <t>Единица измерения_x000D_
/kind_of_unit/</t>
  </si>
  <si>
    <t>Единица измерения 2_x000D_
/kind_of_unit_2/</t>
  </si>
  <si>
    <t>Вид тарифа_x000D_
/list_of_tariff/</t>
  </si>
  <si>
    <t>mr_id</t>
  </si>
  <si>
    <t>версия шаблона_x000D_
 (DocProp_Version)</t>
  </si>
  <si>
    <t>0.1</t>
  </si>
  <si>
    <r>
      <rPr>
        <b/>
        <charset val="204"/>
        <family val="2"/>
        <rFont val="Tahoma"/>
        <sz val="9"/>
      </rPr>
      <t>Тип отчета</t>
    </r>
    <r>
      <rPr>
        <charset val="204"/>
        <color rgb="FF000000"/>
        <family val="2"/>
        <rFont val="Tahoma"/>
        <sz val="9"/>
      </rPr>
      <t xml:space="preserve">_x000D_
data_type</t>
    </r>
  </si>
  <si>
    <t>Print_form</t>
  </si>
  <si>
    <t>List_H</t>
  </si>
  <si>
    <t>List_M</t>
  </si>
  <si>
    <r>
      <t xml:space="preserve">класс опасности ТКО_x000D_
</t>
    </r>
    <r>
      <rPr>
        <charset val="204"/>
        <family val="2"/>
        <rFont val="Tahoma"/>
        <sz val="10"/>
      </rPr>
      <t>/list_classTKO/</t>
    </r>
  </si>
  <si>
    <r>
      <t xml:space="preserve">вид ТКО_x000D_
</t>
    </r>
    <r>
      <rPr>
        <charset val="204"/>
        <family val="2"/>
        <rFont val="Tahoma"/>
        <sz val="10"/>
      </rPr>
      <t>/list_typeTKO/</t>
    </r>
  </si>
  <si>
    <r>
      <t xml:space="preserve">Режим налогообложения_x000D_
</t>
    </r>
    <r>
      <rPr>
        <charset val="204"/>
        <family val="2"/>
        <rFont val="Tahoma"/>
        <sz val="10"/>
      </rPr>
      <t>/kind_of_NDS/</t>
    </r>
  </si>
  <si>
    <r>
      <t xml:space="preserve">НДС для общего режима налогообложения_x000D_
</t>
    </r>
    <r>
      <rPr>
        <charset val="204"/>
        <family val="2"/>
        <rFont val="Tahoma"/>
        <sz val="10"/>
      </rPr>
      <t>/kind_of_NDS_tariff/</t>
    </r>
  </si>
  <si>
    <r>
      <t xml:space="preserve">Метод регулирования_x000D_
</t>
    </r>
    <r>
      <rPr>
        <charset val="204"/>
        <family val="2"/>
        <rFont val="Tahoma"/>
        <sz val="10"/>
      </rPr>
      <t>/kind_of_control_method/</t>
    </r>
  </si>
  <si>
    <t>Перечень форм_x000D_
(kind_of_forms)</t>
  </si>
  <si>
    <t>Алтайский край</t>
  </si>
  <si>
    <t>январь</t>
  </si>
  <si>
    <t>I квартал</t>
  </si>
  <si>
    <t>На официальном сайте организации</t>
  </si>
  <si>
    <t>руб./куб. м</t>
  </si>
  <si>
    <t>куб. м</t>
  </si>
  <si>
    <t>код шаблона_x000D_
(DocProp_TemplateCode)</t>
  </si>
  <si>
    <t>JKH.OPEN.INFO.REQUEST.TKO.564</t>
  </si>
  <si>
    <t>Форма 1.1</t>
  </si>
  <si>
    <t>00</t>
  </si>
  <si>
    <t>IV</t>
  </si>
  <si>
    <t>несортированные</t>
  </si>
  <si>
    <t>ОСН</t>
  </si>
  <si>
    <t>тариф указан с НДС для плательщиков НДС</t>
  </si>
  <si>
    <t>метод экономически обоснованных расходов (затрат)</t>
  </si>
  <si>
    <t>Форма 1.0.1</t>
  </si>
  <si>
    <t>Основные параметры раскрываемой информации</t>
  </si>
  <si>
    <t>Амурская область</t>
  </si>
  <si>
    <t>февраль</t>
  </si>
  <si>
    <t>II квартал</t>
  </si>
  <si>
    <t>На сайте регулирующего органа</t>
  </si>
  <si>
    <t>Без дифференциации</t>
  </si>
  <si>
    <t>sys_id</t>
  </si>
  <si>
    <t>сфера_x000D_
(TSphere)</t>
  </si>
  <si>
    <t>ТС</t>
  </si>
  <si>
    <t>изменения в раскрытой ранее информации</t>
  </si>
  <si>
    <t>Форма 1.2</t>
  </si>
  <si>
    <t>01</t>
  </si>
  <si>
    <t>V</t>
  </si>
  <si>
    <t>сортированные</t>
  </si>
  <si>
    <t>тариф указан без НДС для плательщиков НДС</t>
  </si>
  <si>
    <t>метод индексации</t>
  </si>
  <si>
    <t>Форма 5.6.1</t>
  </si>
  <si>
    <t>Информация о предложении тарифов в области обращения с твердыми коммунальными отходами на очередной период регулирования</t>
  </si>
  <si>
    <t>Архангельская область</t>
  </si>
  <si>
    <t>март</t>
  </si>
  <si>
    <t>III квартал</t>
  </si>
  <si>
    <t>сфера(латиница)_x000D_
(TSphere_trans)</t>
  </si>
  <si>
    <t>WARM</t>
  </si>
  <si>
    <t>Форма 1.3</t>
  </si>
  <si>
    <t>02</t>
  </si>
  <si>
    <t>крупногабаритные</t>
  </si>
  <si>
    <t>ЕСХН</t>
  </si>
  <si>
    <t>метод доходности инвестированного капитала</t>
  </si>
  <si>
    <t>Форма 5.6.2</t>
  </si>
  <si>
    <t>Информация о предложении величин тарифов в области обращения с твердыми коммунальными отходами</t>
  </si>
  <si>
    <t>Астраханская область</t>
  </si>
  <si>
    <t>апрель</t>
  </si>
  <si>
    <t>IV квартал</t>
  </si>
  <si>
    <t>сфера расширено_x000D_
(TSphere_full)</t>
  </si>
  <si>
    <t>Форма 1.4</t>
  </si>
  <si>
    <t>03</t>
  </si>
  <si>
    <t>ПСН</t>
  </si>
  <si>
    <t>Белгородская область</t>
  </si>
  <si>
    <t>май</t>
  </si>
  <si>
    <t>Форма 1.5</t>
  </si>
  <si>
    <t>04</t>
  </si>
  <si>
    <t>НПД</t>
  </si>
  <si>
    <t>Брянская область</t>
  </si>
  <si>
    <t>июнь</t>
  </si>
  <si>
    <t>Форма 1.6</t>
  </si>
  <si>
    <t>05</t>
  </si>
  <si>
    <t>смешанное налогообложение</t>
  </si>
  <si>
    <t>Владимирская область</t>
  </si>
  <si>
    <t>июль</t>
  </si>
  <si>
    <t>true</t>
  </si>
  <si>
    <t>Форма 1.7</t>
  </si>
  <si>
    <t>06</t>
  </si>
  <si>
    <t>Волгоградская область</t>
  </si>
  <si>
    <t>август</t>
  </si>
  <si>
    <t>Форма 1.8</t>
  </si>
  <si>
    <t>07</t>
  </si>
  <si>
    <t>Вологодская область</t>
  </si>
  <si>
    <t>сентябрь</t>
  </si>
  <si>
    <t>Форма 1.9</t>
  </si>
  <si>
    <t>08</t>
  </si>
  <si>
    <t>Воронежская область</t>
  </si>
  <si>
    <t>октябрь</t>
  </si>
  <si>
    <t>https://appsrv.regportal-tariff.ru/procwsxls/</t>
  </si>
  <si>
    <t>Форма 1.10</t>
  </si>
  <si>
    <t>09</t>
  </si>
  <si>
    <t>г.Байконур</t>
  </si>
  <si>
    <t>ноябрь</t>
  </si>
  <si>
    <t>Форма 1.11</t>
  </si>
  <si>
    <t>10</t>
  </si>
  <si>
    <t>г. Москва</t>
  </si>
  <si>
    <t>декабрь</t>
  </si>
  <si>
    <t>Форма 1.12</t>
  </si>
  <si>
    <t>11</t>
  </si>
  <si>
    <t>г.Санкт-Петербург</t>
  </si>
  <si>
    <t>Форма 2.1</t>
  </si>
  <si>
    <t>12</t>
  </si>
  <si>
    <t>г.Севастополь</t>
  </si>
  <si>
    <t>Форма 2.2</t>
  </si>
  <si>
    <t>13</t>
  </si>
  <si>
    <t>Еврейская автономная область</t>
  </si>
  <si>
    <t>Текущая дата</t>
  </si>
  <si>
    <t>TemplateState</t>
  </si>
  <si>
    <t>Форма 2.3</t>
  </si>
  <si>
    <t>14</t>
  </si>
  <si>
    <t>Забайкальский край</t>
  </si>
  <si>
    <t>Организация</t>
  </si>
  <si>
    <t>19.11.2018 18:50:06</t>
  </si>
  <si>
    <t>DIFF_FILLED</t>
  </si>
  <si>
    <t>Форма 2.4</t>
  </si>
  <si>
    <t>15</t>
  </si>
  <si>
    <t>Ивановская область</t>
  </si>
  <si>
    <t>Форма 2.5</t>
  </si>
  <si>
    <t>16</t>
  </si>
  <si>
    <t>Иркутская область</t>
  </si>
  <si>
    <t>Признак изменения данных на листе Доступ к товарам и услугам</t>
  </si>
  <si>
    <t>CROSSES</t>
  </si>
  <si>
    <t>Форма 2.6</t>
  </si>
  <si>
    <t>17</t>
  </si>
  <si>
    <t>Кабардино-Балкарская республика</t>
  </si>
  <si>
    <t>Виды деятельности</t>
  </si>
  <si>
    <t>Форма 2.7</t>
  </si>
  <si>
    <t>18</t>
  </si>
  <si>
    <t>Калининградская область</t>
  </si>
  <si>
    <t>Форма 2.8</t>
  </si>
  <si>
    <t>19</t>
  </si>
  <si>
    <t>Калужская область</t>
  </si>
  <si>
    <t>Форма 2.9</t>
  </si>
  <si>
    <t>20</t>
  </si>
  <si>
    <t>Камчатский край</t>
  </si>
  <si>
    <t>Форма 2.10</t>
  </si>
  <si>
    <t>21</t>
  </si>
  <si>
    <t>Карачаево-Черкесская республика</t>
  </si>
  <si>
    <t>Форма 2.11</t>
  </si>
  <si>
    <t>22</t>
  </si>
  <si>
    <t>Кемеровская область</t>
  </si>
  <si>
    <t>Форма 2.12</t>
  </si>
  <si>
    <t>23</t>
  </si>
  <si>
    <t>Кировская область</t>
  </si>
  <si>
    <t>Форма 2.13</t>
  </si>
  <si>
    <t>24</t>
  </si>
  <si>
    <t>Костромская область</t>
  </si>
  <si>
    <t>Форма 2.14</t>
  </si>
  <si>
    <t>25</t>
  </si>
  <si>
    <t>Краснодарский край</t>
  </si>
  <si>
    <t>Форма 3.1</t>
  </si>
  <si>
    <t>26</t>
  </si>
  <si>
    <t>Красноярский край</t>
  </si>
  <si>
    <t>Форма 3.2</t>
  </si>
  <si>
    <t>27</t>
  </si>
  <si>
    <t>Курганская область</t>
  </si>
  <si>
    <t>Форма 3.3</t>
  </si>
  <si>
    <t>28</t>
  </si>
  <si>
    <t>Курская область</t>
  </si>
  <si>
    <t>Форма 3.4</t>
  </si>
  <si>
    <t>29</t>
  </si>
  <si>
    <t>Ленинградская область</t>
  </si>
  <si>
    <t>Форма 3.5</t>
  </si>
  <si>
    <t>30</t>
  </si>
  <si>
    <t>Липецкая область</t>
  </si>
  <si>
    <t>Форма 3.6</t>
  </si>
  <si>
    <t>31</t>
  </si>
  <si>
    <t>Магаданская область</t>
  </si>
  <si>
    <t>Форма 3.7</t>
  </si>
  <si>
    <t>32</t>
  </si>
  <si>
    <t>Московская область</t>
  </si>
  <si>
    <t>Форма 3.8</t>
  </si>
  <si>
    <t>33</t>
  </si>
  <si>
    <t>Мурманская область</t>
  </si>
  <si>
    <t>Форма 3.9</t>
  </si>
  <si>
    <t>34</t>
  </si>
  <si>
    <t>Ненецкий автономный округ</t>
  </si>
  <si>
    <t>Форма 3.10</t>
  </si>
  <si>
    <t>35</t>
  </si>
  <si>
    <t>Нижегородская область</t>
  </si>
  <si>
    <t>Форма 3.11</t>
  </si>
  <si>
    <t>36</t>
  </si>
  <si>
    <t>Новгородская область</t>
  </si>
  <si>
    <t>Форма 3.12</t>
  </si>
  <si>
    <t>37</t>
  </si>
  <si>
    <t>Новосибирская область</t>
  </si>
  <si>
    <t>Форма 4.1</t>
  </si>
  <si>
    <t>38</t>
  </si>
  <si>
    <t>Омская область</t>
  </si>
  <si>
    <t>Форма 4.2</t>
  </si>
  <si>
    <t>39</t>
  </si>
  <si>
    <t>Оренбургская область</t>
  </si>
  <si>
    <t>Форма 4.3</t>
  </si>
  <si>
    <t>40</t>
  </si>
  <si>
    <t>Орловская область</t>
  </si>
  <si>
    <t>Форма 4.4</t>
  </si>
  <si>
    <t>41</t>
  </si>
  <si>
    <t>Пензенская область</t>
  </si>
  <si>
    <t>42</t>
  </si>
  <si>
    <t>Пермский край</t>
  </si>
  <si>
    <t>43</t>
  </si>
  <si>
    <t>Приморский край</t>
  </si>
  <si>
    <t>44</t>
  </si>
  <si>
    <t>Псковская область</t>
  </si>
  <si>
    <t>45</t>
  </si>
  <si>
    <t>Республика Адыгея</t>
  </si>
  <si>
    <t>46</t>
  </si>
  <si>
    <t>Республика Алтай</t>
  </si>
  <si>
    <t>47</t>
  </si>
  <si>
    <t>Республика Башкортостан</t>
  </si>
  <si>
    <t>48</t>
  </si>
  <si>
    <t>Республика Бурятия</t>
  </si>
  <si>
    <t>49</t>
  </si>
  <si>
    <t>Республика Дагестан</t>
  </si>
  <si>
    <t>50</t>
  </si>
  <si>
    <t>Республика Ингушетия</t>
  </si>
  <si>
    <t>51</t>
  </si>
  <si>
    <t>Республика Калмыкия</t>
  </si>
  <si>
    <t>52</t>
  </si>
  <si>
    <t>Республика Карелия</t>
  </si>
  <si>
    <t>53</t>
  </si>
  <si>
    <t>Республика Коми</t>
  </si>
  <si>
    <t>54</t>
  </si>
  <si>
    <t>Республика Крым</t>
  </si>
  <si>
    <t>55</t>
  </si>
  <si>
    <t>Республика Марий Эл</t>
  </si>
  <si>
    <t>56</t>
  </si>
  <si>
    <t>Республика Мордовия</t>
  </si>
  <si>
    <t>57</t>
  </si>
  <si>
    <t>Республика Саха (Якутия)</t>
  </si>
  <si>
    <t>58</t>
  </si>
  <si>
    <t>Республика Северная Осетия-Алания</t>
  </si>
  <si>
    <t>59</t>
  </si>
  <si>
    <t>Республика Татарстан</t>
  </si>
  <si>
    <t>Республика Тыва</t>
  </si>
  <si>
    <t>Республика Хакасия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</si>
  <si>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</si>
  <si>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</si>
  <si>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</si>
  <si>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</si>
  <si>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</si>
  <si>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</si>
  <si>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</si>
  <si>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</si>
  <si>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</si>
  <si>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</si>
  <si>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</si>
  <si>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</si>
  <si>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</si>
  <si>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</si>
  <si>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</si>
  <si>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</si>
  <si>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</si>
  <si>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</si>
  <si>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</si>
  <si>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</si>
  <si>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</si>
  <si>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</si>
  <si>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et_List02</t>
  </si>
  <si>
    <t>et_Comm</t>
  </si>
  <si>
    <t>et_List07</t>
  </si>
  <si>
    <t>et_List02_H1</t>
  </si>
  <si>
    <t>Добавить класс ТКО</t>
  </si>
  <si>
    <t>Добавить вид ТКО</t>
  </si>
  <si>
    <t>Добавить муниципальное образование</t>
  </si>
  <si>
    <t>Добавить муниципальный район</t>
  </si>
  <si>
    <t>Добавить территорию оказания услуг</t>
  </si>
  <si>
    <t>Добавить технологическую особенность</t>
  </si>
  <si>
    <t>et_List02_H2</t>
  </si>
  <si>
    <t>et_List02_H3</t>
  </si>
  <si>
    <t>et_List02_H4</t>
  </si>
  <si>
    <t>et_List02_H5</t>
  </si>
  <si>
    <t>et_List02_H6</t>
  </si>
  <si>
    <t>et_List02_H7</t>
  </si>
  <si>
    <t>et_List02_H8</t>
  </si>
  <si>
    <t>et_List02_H5_1</t>
  </si>
  <si>
    <t>et_List02_H6_1</t>
  </si>
  <si>
    <t>et_List04_H1, et_List04_H2</t>
  </si>
  <si>
    <t>et_copy_HL1</t>
  </si>
  <si>
    <t>et_List05_H1_2, et_List05_H2_2</t>
  </si>
  <si>
    <t>et_List05_H1_4, et_List05_H2_4</t>
  </si>
  <si>
    <t>et_List05_copy_HL1_1</t>
  </si>
  <si>
    <t>et_List05_copy_HL1_2</t>
  </si>
  <si>
    <t>et_List05_copy_HL1_3_6</t>
  </si>
  <si>
    <t>et_ED</t>
  </si>
  <si>
    <t>et_List_101_st</t>
  </si>
  <si>
    <t>et_List_101_ter</t>
  </si>
  <si>
    <t>et_List_101_mr</t>
  </si>
  <si>
    <t>et_List_101_mo</t>
  </si>
  <si>
    <t>Наименование централизованной системы коммунальной инфраструктуры</t>
  </si>
  <si>
    <t>отсутствует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</si>
  <si>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информация._x000D_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</si>
  <si>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</si>
  <si>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</si>
  <si>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</si>
  <si>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</si>
  <si>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</si>
  <si>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</si>
  <si>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</si>
  <si>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</si>
  <si>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</si>
  <si>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</si>
  <si>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</si>
  <si>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</si>
  <si>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деятельности._x000D_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</si>
  <si>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et_List05_H1_1, et_List05_H2_1</t>
  </si>
  <si>
    <t>et_List05_H1_3, et_List05_H2_3</t>
  </si>
  <si>
    <t>тыс. руб.</t>
  </si>
  <si>
    <t>et_List05_H1_5, et_List05_H2_5</t>
  </si>
  <si>
    <t>et_List05_H1_6, et_List05_H2_6</t>
  </si>
  <si>
    <t>Шаблон предназначен для отправки в субъект РФ, на территории которого осуществляется оказание услуг</t>
  </si>
  <si>
    <t>Регулируемая организация, осуществляющая сдачу годового бухгалтерского баланса в налоговые органы, раскрывает данную информацию не позднее 30 календарных дней со дня направления годового бухгалтерского баланса в налоговые органы;_x000D_
_x000D_
Регулируемая организация, не осуществляющая сдачу годового бухгалтерского баланса в налоговые органы, раскрывает данную информацию не позднее 30 апреля года, следующим за отчетным.</t>
  </si>
  <si>
    <t>Информация, подлежит обязательному опубликованию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согласно пункту 3а) Постановления Правительства РФ от 05.07.2013 №570.</t>
  </si>
  <si>
    <t>Если информация публикуется только на официальном сайте в информационно-телекоммуникационной сети "Интернет" (далее – сети Интернет) органа исполнительной власти субъекта Российской Федерации в области государственного регулирования цен (тарифов)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в поле "По решению организации информация раскрыта на ее официальном сайте в сети Интернет?" необходимо указать "Нет"._x000D_
_x000D_
Если же информация дополнительно публикуется на официальном сайте организации в сети Интернет, в поле "По решению организации информация раскрыта на ее официальном сайте в сети Интернет?" необходимо указать "Да".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</si>
  <si>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</si>
  <si>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</si>
  <si>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Укажите количество технологически не связанных между собой систем теплоснабжения (или их групп), в отношении которых устанавливаются различные тарифы в сфере теплоснабжения. Внимание! Одна централизованная система теплоснабжения может включать несколько систем теплоснабжения, объединенных для целей установления тарифа. Необходимо указать только количество централизованных систем теплоснабжения._x000D_
_x000D_
В случае если централизованная система теплоснабжения одна, в поле "Применяется дифференциация тарифа по централизованным системам теплоснабжения" необходимо указать "Нет".</t>
  </si>
  <si>
    <t>Задайте период регулирования, выбрав даты начала и окончания периода регулирования из календаря (иконка справа от указанной ячейки) либо введите дату непосредственно в ячейку в формате 'ДД.ММ.ГГГГ'</t>
  </si>
  <si>
    <t>Условия оказания услуг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</si>
  <si>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"Инструкция" в п."Методология заполнения"._x000D_
Вводите адрес сайта, не нарушая цвет ячейки. Если копируете гиперссылку из браузера, то выполните двойной щелчок по ячейке и только после этого можете вставить скопированный элемент._x000D_
Для редактирования указанной гиперссылки или перехода по ней выполните двойной щелчок левой клавиши мыши по ячейке</t>
  </si>
  <si>
    <t>Территории</t>
  </si>
  <si>
    <t>В случае, если регулируемая организация осуществляет несколько видов деятельности, информация по которым подлежит раскрытию, информация по каждому виду деятельности раскрывается отдельно.</t>
  </si>
  <si>
    <t>Муниципальные районы, на территории которых осуществляется оказание услуг</t>
  </si>
  <si>
    <t>Муниципальные образования, на территории которых осуществляется оказание услуг</t>
  </si>
  <si>
    <t>В случае если регулируемая организация осуществляет несколько видов деятельности, информация о которых подлежит раскрытию, информация по каждому виду деятельности раскрывается отдельно.</t>
  </si>
  <si>
    <t>Поле заполняется выбором значений из списка. Если значений для выбора нет - убедитесь, что лист "Территории" заполнен.</t>
  </si>
  <si>
    <t>Условное наименование системы теплоснабжения для целей идентификации.</t>
  </si>
  <si>
    <t>Доступ к товарам и услугам</t>
  </si>
  <si>
    <t>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теплоснабжения.</t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</si>
  <si>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</si>
  <si>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t>Нет доступных обновлений, версия отчёта актуальна</t>
  </si>
  <si>
    <t>Показатели ФХД</t>
  </si>
  <si>
    <t>Указываются расходы, которые подлежат отнесению на регулируемые виды деятельности в соответствии с основами ценообразования в сфере обращения с твердыми коммунальными отходами, утверждаемыми Правительством Российской Федерации (постановление Правительства РФ от 30 мая 2016 г. N 484)</t>
  </si>
  <si>
    <t>Раскрывается регулируемыми организациями, выручка от регулируемой деятельности которых превышает 80 процентов совокупной выручки за отчетный год</t>
  </si>
  <si>
    <t>Инвестиции</t>
  </si>
  <si>
    <t>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</si>
  <si>
    <t>Дифференциация тарифов</t>
  </si>
  <si>
    <t>В случае выбора значения "да" далее в шаблоне необходимо будет указать тариф для каждого добавленного муниципального образования._x000D_
_x000D_
В случае выбора значения "нет" далее в шаблоне необходимо будет указать тариф для территории целиком независимо от количества добавленных муниципальных образований. При этом возможность дифференциации прочих величин (НВВ, объем (масса) ТКО и др.) по муниципальным образованиям также будет отсутствовать.</t>
  </si>
  <si>
    <t>Дифференциация прочих показателей, раскрываемых в данной форме: объем (масса) ТКО и др.</t>
  </si>
  <si>
    <t>Форма 5.3.2 Информация о величинах тарифов в области обращения с твердыми коммунальными отходами</t>
  </si>
  <si>
    <t>Период действия тарифа</t>
  </si>
  <si>
    <t>Наличие периода действия тарифа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</si>
  <si>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отходами._x000D_
В случае утверждения нескольких видов тарифов информация по каждому из них указывается отдельно.</t>
  </si>
  <si>
    <t>Указывается наименование тарифа в случае утверждения нескольких видов тарифов._x000D_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</si>
  <si>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признаку._x000D_
В случае дифференциации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</si>
  <si>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отходов._x000D_
Значение вида твердых коммунальных отходов выбирается из перечня: Сортированные; Несортированные; Крупногабаритные._x000D_
В случае дифференциации тарифа по виду твердых коммунальных отходов информация указывается в отдельных строках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</si>
  <si>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отходов._x000D_
Значение класса опасности твердых коммунальных отходов выбирается из перечня: I, II, III, IV, V._x000D_
В случае дифференциации тарифа по классу опасности твердых коммунальных отходов информация указывается в отдельных строках_x000D_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тарифов по периодам действия тарифа информация по ним указывается в отдельных колонках.</t>
  </si>
  <si>
    <r>
      <t>Форма 5.6.1 Информация о предложении тарифов в области обращения с твердыми коммунальными отходами на очередной период регулирования</t>
    </r>
    <r>
      <rPr>
        <charset val="204"/>
        <family val="2"/>
        <rFont val="Tahoma"/>
        <sz val="10"/>
        <vertAlign val="superscript"/>
      </rPr>
      <t>1</t>
    </r>
  </si>
  <si>
    <t>Дата начала</t>
  </si>
  <si>
    <t>Предлагаемый метод регулирования</t>
  </si>
  <si>
    <t>Предлагаемый метод регулирования указывается в колонке «Информация» и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предлагаемых методов регулирования по периодам действия тарифа информация по ним указывается в отдельных колонках.</t>
  </si>
  <si>
    <t>x</t>
  </si>
  <si>
    <t>Долгосрочные параметры регулирования (в случае если их установление предусмотрено выбранным методов регулирования)</t>
  </si>
  <si>
    <t>Необходимая валовая выручка на соответствующий период (в том числе в разбивке по годам)</t>
  </si>
  <si>
    <t>Необходимая валовая выручка (НВВ)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НВВ по периодам действия тарифа информация по ним указывается в отдельных колонках.</t>
  </si>
  <si>
    <t>Годовой объем (масса) принятых твердых коммунальных отходов</t>
  </si>
  <si>
    <t>Размер недополученных доходов регулируемой организации (при их наличии), исчисленный в соответствии с законодательством в области обращения с _x000D_
твердыми коммунальными отходами</t>
  </si>
  <si>
    <t>Размер недополученных доходов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недополученных доходов по периодам действия тарифа информация по ним указывается в отдельных колонках.</t>
  </si>
  <si>
    <t>Размер экономически обоснованных расходов, не учтенных при установлении регулируемых тарифов в предыдущие периоды регулирования (при их наличии), определенном в соответствии с законодательством в области обращения с твердыми коммунальными отходами</t>
  </si>
  <si>
    <t>Размер экономически обоснованных расходов, не учтенных при установлении тарифов в предыдущие периоды регулирования, указывается в колонке «Информация»._x000D_
Даты начала и окончания указываются в виде «ДД.ММ.ГГГГ»._x000D_
В случае отсутствия даты окончания тарифа в колонке «Дата окончания» указывается «Нет»._x000D_
В случае дифференциации экономически обоснованных расходов, не учтенных при установлении тарифов в предыдущие периоды регулирования, по периодам действия тарифа информация по ним указывается в отдельных колонках.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</si>
  <si>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</si>
  <si>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</si>
  <si>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</si>
  <si>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</si>
  <si>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</si>
  <si>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</si>
  <si>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</si>
  <si>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</si>
  <si>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</si>
  <si>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VDET_START_DATE</t>
  </si>
  <si>
    <t>VDET_END_DATE</t>
  </si>
  <si>
    <t>VDET_NAME</t>
  </si>
  <si>
    <t>VDET_NAME_LIST</t>
  </si>
  <si>
    <t>VDET_FULL_NAME_LIST</t>
  </si>
  <si>
    <t>SPHERE</t>
  </si>
  <si>
    <t>2625</t>
  </si>
  <si>
    <t>26374530</t>
  </si>
  <si>
    <t>Верхнедонское МП ПУЖКХ</t>
  </si>
  <si>
    <t>6105002888</t>
  </si>
  <si>
    <t>610501001</t>
  </si>
  <si>
    <t>19-12-2018 00:00:00</t>
  </si>
  <si>
    <t>Захоронение твердых коммунальных отходов</t>
  </si>
  <si>
    <t>/ТКО/Захоронение твердых коммунальных отходов</t>
  </si>
  <si>
    <t>TKO</t>
  </si>
  <si>
    <t>26374532</t>
  </si>
  <si>
    <t>Веселовское МУП ЖКХ</t>
  </si>
  <si>
    <t>6106000636</t>
  </si>
  <si>
    <t>610601001</t>
  </si>
  <si>
    <t>11-10-2017 00:00:00</t>
  </si>
  <si>
    <t>01-01-2023 00:00:00</t>
  </si>
  <si>
    <t>Транспортирование твердых коммунальных отходов</t>
  </si>
  <si>
    <t>/ТКО/Транспортирование твердых коммунальных отходов</t>
  </si>
  <si>
    <t>23-10-2023 00:00:00</t>
  </si>
  <si>
    <t>26374535</t>
  </si>
  <si>
    <t>29-10-2018 00:00:00</t>
  </si>
  <si>
    <t>31765274</t>
  </si>
  <si>
    <t>ИП Макаренко Елена Петровна</t>
  </si>
  <si>
    <t>611603731608</t>
  </si>
  <si>
    <t>05-09-2023 00:00:00</t>
  </si>
  <si>
    <t>31765284</t>
  </si>
  <si>
    <t>ИП Токарева Вероника Владимировна</t>
  </si>
  <si>
    <t>611603897160</t>
  </si>
  <si>
    <t>27-10-2023 00:00:00</t>
  </si>
  <si>
    <t>31704213</t>
  </si>
  <si>
    <t>ИП Федорова</t>
  </si>
  <si>
    <t>612505545940</t>
  </si>
  <si>
    <t>24-10-2023 00:00:00</t>
  </si>
  <si>
    <t>31708647</t>
  </si>
  <si>
    <t>МУП "КОММУНАЛЬЩИК"</t>
  </si>
  <si>
    <t>6147024347</t>
  </si>
  <si>
    <t>614701001</t>
  </si>
  <si>
    <t>21-06-2024 00:00:00</t>
  </si>
  <si>
    <t>01-11-2023 00:00:00</t>
  </si>
  <si>
    <t>26382599</t>
  </si>
  <si>
    <t>МУП "Коммунальное хозяйство"</t>
  </si>
  <si>
    <t>6146005020</t>
  </si>
  <si>
    <t>614601001</t>
  </si>
  <si>
    <t>20-09-2024 00:00:00</t>
  </si>
  <si>
    <t>26380988</t>
  </si>
  <si>
    <t>МУП "Коммунальщик"</t>
  </si>
  <si>
    <t>6138006126</t>
  </si>
  <si>
    <t>613801001</t>
  </si>
  <si>
    <t>27044728</t>
  </si>
  <si>
    <t>МУП "Спецавтохозяйство"</t>
  </si>
  <si>
    <t>6144000570</t>
  </si>
  <si>
    <t>614401001</t>
  </si>
  <si>
    <t>30-09-2002 00:00:00</t>
  </si>
  <si>
    <t>25-03-2024 00:00:00</t>
  </si>
  <si>
    <t>26382585</t>
  </si>
  <si>
    <t>МУП "Чистый город"</t>
  </si>
  <si>
    <t>6128004585</t>
  </si>
  <si>
    <t>612801001</t>
  </si>
  <si>
    <t>26374662</t>
  </si>
  <si>
    <t>МУП ВКХ РО Целинского  района</t>
  </si>
  <si>
    <t>6136000070</t>
  </si>
  <si>
    <t>613601001</t>
  </si>
  <si>
    <t>26455241</t>
  </si>
  <si>
    <t>МУП Зерноградского городского поселения "Зерноградское ПП ЖКХ"</t>
  </si>
  <si>
    <t>6111007517</t>
  </si>
  <si>
    <t>611101001</t>
  </si>
  <si>
    <t>26458650</t>
  </si>
  <si>
    <t>МУП Кагальницкого района "УЮТ"</t>
  </si>
  <si>
    <t>6113016972</t>
  </si>
  <si>
    <t>611301001</t>
  </si>
  <si>
    <t>31704132</t>
  </si>
  <si>
    <t>МУП г.Шахты "Благоустройство"</t>
  </si>
  <si>
    <t>6155062184</t>
  </si>
  <si>
    <t>615501001</t>
  </si>
  <si>
    <t>09-10-2024 00:00:00</t>
  </si>
  <si>
    <t>31702358</t>
  </si>
  <si>
    <t>ОБЩЕСТВО С ОГРАНИЧЕННОЙ ОТВЕТСТВЕННОСТЬЮ "РЕГИОНАЛЬНАЯ ТРАНСПОРТНАЯ КОМПАНИЯ"</t>
  </si>
  <si>
    <t>3444186480</t>
  </si>
  <si>
    <t>770301001</t>
  </si>
  <si>
    <t>31704456</t>
  </si>
  <si>
    <t>ОВЧИННИКОВ АЛЕКСАНДР ИГОРЕВИЧ</t>
  </si>
  <si>
    <t>614589317243</t>
  </si>
  <si>
    <t>31765299</t>
  </si>
  <si>
    <t>ООО " ЮГ-СЕРВИС"</t>
  </si>
  <si>
    <t>6125022219</t>
  </si>
  <si>
    <t>612501001</t>
  </si>
  <si>
    <t>01-01-2024 00:00:00</t>
  </si>
  <si>
    <t>31704537</t>
  </si>
  <si>
    <t>ООО "Автоспецтранс"</t>
  </si>
  <si>
    <t>6142022770</t>
  </si>
  <si>
    <t>614201001</t>
  </si>
  <si>
    <t>26382594</t>
  </si>
  <si>
    <t>ООО "Алмаз"</t>
  </si>
  <si>
    <t>6142019551</t>
  </si>
  <si>
    <t>31212122</t>
  </si>
  <si>
    <t>ООО "ГК "Чистый город"</t>
  </si>
  <si>
    <t>3435085647</t>
  </si>
  <si>
    <t>772501001</t>
  </si>
  <si>
    <t>01-11-2024 00:00:00</t>
  </si>
  <si>
    <t>Оказание услуги по обращению с твердыми коммунальными отходами региональным оператором</t>
  </si>
  <si>
    <t>/ТКО/Оказание услуги по обращению с твердыми коммунальными отходами региональным оператором</t>
  </si>
  <si>
    <t>12-05-2021 00:00:00</t>
  </si>
  <si>
    <t>01-09-2022 00:00:00</t>
  </si>
  <si>
    <t>/ТКО/Обработка твердых коммунальных отходов</t>
  </si>
  <si>
    <t>31743233</t>
  </si>
  <si>
    <t>ООО "Гуковское спецавтохозяйство"</t>
  </si>
  <si>
    <t>6144023183</t>
  </si>
  <si>
    <t>31770799</t>
  </si>
  <si>
    <t>ООО "КХ"</t>
  </si>
  <si>
    <t>6146006176</t>
  </si>
  <si>
    <t>05-11-2024 00:00:00</t>
  </si>
  <si>
    <t>26382600</t>
  </si>
  <si>
    <t>ООО "Комбинат коммунальных предприятий"</t>
  </si>
  <si>
    <t>6147005351</t>
  </si>
  <si>
    <t>31704051</t>
  </si>
  <si>
    <t>ООО "Макро"</t>
  </si>
  <si>
    <t>6151012150</t>
  </si>
  <si>
    <t>615101001</t>
  </si>
  <si>
    <t>31704294</t>
  </si>
  <si>
    <t>ООО "Мастер-Сервис"</t>
  </si>
  <si>
    <t>6147037498</t>
  </si>
  <si>
    <t>31690157</t>
  </si>
  <si>
    <t>ООО "Региональная транспортная компания"</t>
  </si>
  <si>
    <t>770501001</t>
  </si>
  <si>
    <t>02-06-2011 00:00:00</t>
  </si>
  <si>
    <t>31703810</t>
  </si>
  <si>
    <t>ООО "Спецавтохозяйство"</t>
  </si>
  <si>
    <t>6144020778</t>
  </si>
  <si>
    <t>31704375</t>
  </si>
  <si>
    <t>ООО "ТРАНСТРОЙСЕРВИС"</t>
  </si>
  <si>
    <t>6155074454</t>
  </si>
  <si>
    <t>26545114</t>
  </si>
  <si>
    <t>ООО "Топливно-энергетическая компания"</t>
  </si>
  <si>
    <t>6101038273</t>
  </si>
  <si>
    <t>610101001</t>
  </si>
  <si>
    <t>17-11-2021 00:00:00</t>
  </si>
  <si>
    <t>27992837</t>
  </si>
  <si>
    <t>ООО "Чистота"</t>
  </si>
  <si>
    <t>6135007971</t>
  </si>
  <si>
    <t>613501001</t>
  </si>
  <si>
    <t>31703326</t>
  </si>
  <si>
    <t>ООО "Чистый город"</t>
  </si>
  <si>
    <t>6145007064</t>
  </si>
  <si>
    <t>614501001</t>
  </si>
  <si>
    <t>26437000</t>
  </si>
  <si>
    <t>ООО "ЭКО"</t>
  </si>
  <si>
    <t>6121995802</t>
  </si>
  <si>
    <t>612101001</t>
  </si>
  <si>
    <t>27553065</t>
  </si>
  <si>
    <t>ООО "ЭКОГРАД"</t>
  </si>
  <si>
    <t>6150067982</t>
  </si>
  <si>
    <t>615001001</t>
  </si>
  <si>
    <t>19-10-2011 00:00:00</t>
  </si>
  <si>
    <t>31180803</t>
  </si>
  <si>
    <t>ООО "ЭКОГРАД-Н"</t>
  </si>
  <si>
    <t>6150074556</t>
  </si>
  <si>
    <t>16-08-2018 00:00:00</t>
  </si>
  <si>
    <t>31703891</t>
  </si>
  <si>
    <t>ООО "Эко-Сервис"</t>
  </si>
  <si>
    <t>6155046672</t>
  </si>
  <si>
    <t>30908955</t>
  </si>
  <si>
    <t>ООО "ЭкоЦентр"</t>
  </si>
  <si>
    <t>3444177534</t>
  </si>
  <si>
    <t>26-02-2019 00:00:00</t>
  </si>
  <si>
    <t>01-01-2021 00:00:00</t>
  </si>
  <si>
    <t>20-01-2021 00:00:00</t>
  </si>
  <si>
    <t>28795430</t>
  </si>
  <si>
    <t>ООО "Экострой-Дон"</t>
  </si>
  <si>
    <t>6125028860</t>
  </si>
  <si>
    <t>09-03-2010 00:00:00</t>
  </si>
  <si>
    <t>16-02-2021 00:00:00</t>
  </si>
  <si>
    <t>31212002</t>
  </si>
  <si>
    <t>ООО "Экотранс"</t>
  </si>
  <si>
    <t>6623121815</t>
  </si>
  <si>
    <t>616401001</t>
  </si>
  <si>
    <t>31455223</t>
  </si>
  <si>
    <t>ООО "Экотранс-Про"</t>
  </si>
  <si>
    <t>6164130377</t>
  </si>
  <si>
    <t>612301001</t>
  </si>
  <si>
    <t>03-12-2020 00:00:00</t>
  </si>
  <si>
    <t>Обработка твердых коммунальных отходов :: Захоронение твердых коммунальных отходов</t>
  </si>
  <si>
    <t>/ТКО/Обработка твердых коммунальных отходов :: /ТКО/Захоронение твердых коммунальных отходов</t>
  </si>
  <si>
    <t>30350089</t>
  </si>
  <si>
    <t>ООО "Южный город"</t>
  </si>
  <si>
    <t>6162050599</t>
  </si>
  <si>
    <t>616801001</t>
  </si>
  <si>
    <t>31701905</t>
  </si>
  <si>
    <t>ООО «Аксай-ЭкоГрад»</t>
  </si>
  <si>
    <t>6102065174</t>
  </si>
  <si>
    <t>610201001</t>
  </si>
  <si>
    <t>31701941</t>
  </si>
  <si>
    <t>ООО «М-Стандарт-Юг»</t>
  </si>
  <si>
    <t>6102061691</t>
  </si>
  <si>
    <t>31703496</t>
  </si>
  <si>
    <t>ООО МП "Автомобильный транспорт"</t>
  </si>
  <si>
    <t>6151019043</t>
  </si>
  <si>
    <t>ID_TARIFF_NAME</t>
  </si>
  <si>
    <t>VED_NAME</t>
  </si>
  <si>
    <t>4189708</t>
  </si>
  <si>
    <t>4189709</t>
  </si>
  <si>
    <t>Обезвреживание твердых коммунальных отходов</t>
  </si>
  <si>
    <t>4189711</t>
  </si>
  <si>
    <t>5110778</t>
  </si>
  <si>
    <t>Энергетическая утилизация</t>
  </si>
  <si>
    <t>25575374</t>
  </si>
  <si>
    <t>TARIFF_NAME</t>
  </si>
  <si>
    <t>ID_VED</t>
  </si>
  <si>
    <t>4214144</t>
  </si>
  <si>
    <t>Тариф на обработку твердых коммунальных отходов</t>
  </si>
  <si>
    <t>4214145</t>
  </si>
  <si>
    <t>Единый тариф регионального оператора по обращению с твердыми коммунальными отходами</t>
  </si>
  <si>
    <t>4214146</t>
  </si>
  <si>
    <t>Тариф на захоронение твердых коммунальных отходов</t>
  </si>
  <si>
    <t>4214147</t>
  </si>
  <si>
    <t>Тариф на обезвреживание твердых коммунальных отходов</t>
  </si>
  <si>
    <t>5110782</t>
  </si>
  <si>
    <t>Тариф на энергетическую утилизацию</t>
  </si>
  <si>
    <t>25575376</t>
  </si>
  <si>
    <t>Тариф на транспортирование твердых коммунальных отходов</t>
  </si>
  <si>
    <t>NSRF</t>
  </si>
  <si>
    <t>MR_NAME</t>
  </si>
  <si>
    <t>OKTMO_MR_NAME</t>
  </si>
  <si>
    <t>MO_NAME</t>
  </si>
  <si>
    <t>OKTMO_NAME</t>
  </si>
  <si>
    <t>TYPE</t>
  </si>
  <si>
    <t>MR_ID</t>
  </si>
  <si>
    <t>Азовский район</t>
  </si>
  <si>
    <t>60601000</t>
  </si>
  <si>
    <t>Александровское сельское поселение</t>
  </si>
  <si>
    <t>60601405</t>
  </si>
  <si>
    <t>сельское поселение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</si>
  <si>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</si>
  <si>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</si>
  <si>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</si>
  <si>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</si>
  <si>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</si>
  <si>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</si>
  <si>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</si>
  <si>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</si>
  <si>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</si>
  <si>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</si>
  <si>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</si>
  <si>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</si>
  <si>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</si>
  <si>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</si>
  <si>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</si>
  <si>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</si>
  <si>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</si>
  <si>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</si>
  <si>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</si>
  <si>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</si>
  <si>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</si>
  <si>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</si>
  <si>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</si>
  <si>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</si>
  <si>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</si>
  <si>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</si>
  <si>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</si>
  <si>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</si>
  <si>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</si>
  <si>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</si>
  <si>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</si>
  <si>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</si>
  <si>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</si>
  <si>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</si>
  <si>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</si>
  <si>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</si>
  <si>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</si>
  <si>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</si>
  <si>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городское поселение, в состав которого входит город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</si>
  <si>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</si>
  <si>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</si>
  <si>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</si>
  <si>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</si>
  <si>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</si>
  <si>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</si>
  <si>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</si>
  <si>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</si>
  <si>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</si>
  <si>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</si>
  <si>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</si>
  <si>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</si>
  <si>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</si>
  <si>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</si>
  <si>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</si>
  <si>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</si>
  <si>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</si>
  <si>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</si>
  <si>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</si>
  <si>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</si>
  <si>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</si>
  <si>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</si>
  <si>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</si>
  <si>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</si>
  <si>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</si>
  <si>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</si>
  <si>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</si>
  <si>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</si>
  <si>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</si>
  <si>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</si>
  <si>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</si>
  <si>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</si>
  <si>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</si>
  <si>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</si>
  <si>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</si>
  <si>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</si>
  <si>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</si>
  <si>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</si>
  <si>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</si>
  <si>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</si>
  <si>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</si>
  <si>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</si>
  <si>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</si>
  <si>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</si>
  <si>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</si>
  <si>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</si>
  <si>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</si>
  <si>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</si>
  <si>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</si>
  <si>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</si>
  <si>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</si>
  <si>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</si>
  <si>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</si>
  <si>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</si>
  <si>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</si>
  <si>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</si>
  <si>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</si>
  <si>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</si>
  <si>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</si>
  <si>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</si>
  <si>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</si>
  <si>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</si>
  <si>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</si>
  <si>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</si>
  <si>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</si>
  <si>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</si>
  <si>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</si>
  <si>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</si>
  <si>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</si>
  <si>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</si>
  <si>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</si>
  <si>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</si>
  <si>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</si>
  <si>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</si>
  <si>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</si>
  <si>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</si>
  <si>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</si>
  <si>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</si>
  <si>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60</t>
  </si>
  <si>
    <t>Казанское сельское поселение</t>
  </si>
  <si>
    <t>60608412</t>
  </si>
  <si>
    <t>61</t>
  </si>
  <si>
    <t>Казансколопатинское сельское поселение</t>
  </si>
  <si>
    <t>60608413</t>
  </si>
  <si>
    <t>62</t>
  </si>
  <si>
    <t>Мешковское сельское поселение</t>
  </si>
  <si>
    <t>60608428</t>
  </si>
  <si>
    <t>63</t>
  </si>
  <si>
    <t>Мещеряковское сельское поселение</t>
  </si>
  <si>
    <t>60608432</t>
  </si>
  <si>
    <t>64</t>
  </si>
  <si>
    <t>Мигулинское сельское поселение</t>
  </si>
  <si>
    <t>60608436</t>
  </si>
  <si>
    <t>65</t>
  </si>
  <si>
    <t>Нижнебыковское сельское поселение</t>
  </si>
  <si>
    <t>60608440</t>
  </si>
  <si>
    <t>66</t>
  </si>
  <si>
    <t>Солонцовское сельское поселение</t>
  </si>
  <si>
    <t>60608446</t>
  </si>
  <si>
    <t>67</t>
  </si>
  <si>
    <t>Тубянское сельское поселение</t>
  </si>
  <si>
    <t>60608448</t>
  </si>
  <si>
    <t>68</t>
  </si>
  <si>
    <t>Шумилинское сельское поселение</t>
  </si>
  <si>
    <t>60608458</t>
  </si>
  <si>
    <t>69</t>
  </si>
  <si>
    <t>Веселовский район</t>
  </si>
  <si>
    <t>60609000</t>
  </si>
  <si>
    <t>Верхнесоленовское сельское поселение</t>
  </si>
  <si>
    <t>60609409</t>
  </si>
  <si>
    <t>70</t>
  </si>
  <si>
    <t>71</t>
  </si>
  <si>
    <t>Веселовское сельское поселение</t>
  </si>
  <si>
    <t>60609411</t>
  </si>
  <si>
    <t>72</t>
  </si>
  <si>
    <t>Краснооктябрьское сельское поселение</t>
  </si>
  <si>
    <t>60609432</t>
  </si>
  <si>
    <t>73</t>
  </si>
  <si>
    <t>Позднеевское сельское поселение</t>
  </si>
  <si>
    <t>60609458</t>
  </si>
  <si>
    <t>74</t>
  </si>
  <si>
    <t>Волгодонской район</t>
  </si>
  <si>
    <t>60612000</t>
  </si>
  <si>
    <t>75</t>
  </si>
  <si>
    <t>Добровольское сельское поселение</t>
  </si>
  <si>
    <t>60612405</t>
  </si>
  <si>
    <t>76</t>
  </si>
  <si>
    <t>Дубенцовское сельское поселение</t>
  </si>
  <si>
    <t>60612408</t>
  </si>
  <si>
    <t>77</t>
  </si>
  <si>
    <t>Победенское сельское поселение</t>
  </si>
  <si>
    <t>60612425</t>
  </si>
  <si>
    <t>78</t>
  </si>
  <si>
    <t>Потаповское сельское поселение</t>
  </si>
  <si>
    <t>60612428</t>
  </si>
  <si>
    <t>79</t>
  </si>
  <si>
    <t>Прогрессовское сельское поселение</t>
  </si>
  <si>
    <t>60612430</t>
  </si>
  <si>
    <t>80</t>
  </si>
  <si>
    <t>Романовское сельское поселение</t>
  </si>
  <si>
    <t>60612432</t>
  </si>
  <si>
    <t>81</t>
  </si>
  <si>
    <t>Рябичевское сельское поселение</t>
  </si>
  <si>
    <t>60612435</t>
  </si>
  <si>
    <t>82</t>
  </si>
  <si>
    <t>Город Азов</t>
  </si>
  <si>
    <t>60704000</t>
  </si>
  <si>
    <t>городской округ</t>
  </si>
  <si>
    <t>83</t>
  </si>
  <si>
    <t>Город Батайск</t>
  </si>
  <si>
    <t>60707000</t>
  </si>
  <si>
    <t>84</t>
  </si>
  <si>
    <t>Город Волгодонск</t>
  </si>
  <si>
    <t>60712000</t>
  </si>
  <si>
    <t>85</t>
  </si>
  <si>
    <t>Город Гуково</t>
  </si>
  <si>
    <t>60715000</t>
  </si>
  <si>
    <t>86</t>
  </si>
  <si>
    <t>Город Донецк</t>
  </si>
  <si>
    <t>60717000</t>
  </si>
  <si>
    <t>87</t>
  </si>
  <si>
    <t>Город Зверево</t>
  </si>
  <si>
    <t>60718000</t>
  </si>
  <si>
    <t>88</t>
  </si>
  <si>
    <t>Город Каменск-Шахтинский</t>
  </si>
  <si>
    <t>60719000</t>
  </si>
  <si>
    <t>89</t>
  </si>
  <si>
    <t>Город Новочеркасск</t>
  </si>
  <si>
    <t>60727000</t>
  </si>
  <si>
    <t>90</t>
  </si>
  <si>
    <t>Город Новошахтинск</t>
  </si>
  <si>
    <t>60730000</t>
  </si>
  <si>
    <t>91</t>
  </si>
  <si>
    <t>Город Ростов-на-Дону</t>
  </si>
  <si>
    <t>60701000</t>
  </si>
  <si>
    <t>92</t>
  </si>
  <si>
    <t>Город Таганрог</t>
  </si>
  <si>
    <t>60737000</t>
  </si>
  <si>
    <t>93</t>
  </si>
  <si>
    <t>Город Шахты</t>
  </si>
  <si>
    <t>60740000</t>
  </si>
  <si>
    <t>94</t>
  </si>
  <si>
    <t>Дубовский район</t>
  </si>
  <si>
    <t>60613000</t>
  </si>
  <si>
    <t>Андреевское сельское поселение</t>
  </si>
  <si>
    <t>60613405</t>
  </si>
  <si>
    <t>95</t>
  </si>
  <si>
    <t>Барабанщиковское сельское поселение</t>
  </si>
  <si>
    <t>60613410</t>
  </si>
  <si>
    <t>96</t>
  </si>
  <si>
    <t>Вербовологовское сельское поселение</t>
  </si>
  <si>
    <t>60613415</t>
  </si>
  <si>
    <t>97</t>
  </si>
  <si>
    <t>60613417</t>
  </si>
  <si>
    <t>98</t>
  </si>
  <si>
    <t>Гуреевское сельское поселение</t>
  </si>
  <si>
    <t>60613420</t>
  </si>
  <si>
    <t>99</t>
  </si>
  <si>
    <t>100</t>
  </si>
  <si>
    <t>Дубовское сельское поселение</t>
  </si>
  <si>
    <t>60613425</t>
  </si>
  <si>
    <t>101</t>
  </si>
  <si>
    <t>Жуковское сельское поселение</t>
  </si>
  <si>
    <t>60613430</t>
  </si>
  <si>
    <t>102</t>
  </si>
  <si>
    <t>Комиссаровское сельское поселение</t>
  </si>
  <si>
    <t>60613440</t>
  </si>
  <si>
    <t>103</t>
  </si>
  <si>
    <t>Малолученское сельское поселение</t>
  </si>
  <si>
    <t>60613448</t>
  </si>
  <si>
    <t>104</t>
  </si>
  <si>
    <t>Мирненское сельское поселение</t>
  </si>
  <si>
    <t>60613452</t>
  </si>
  <si>
    <t>105</t>
  </si>
  <si>
    <t>Присальское сельское поселение</t>
  </si>
  <si>
    <t>60613460</t>
  </si>
  <si>
    <t>106</t>
  </si>
  <si>
    <t>60613464</t>
  </si>
  <si>
    <t>107</t>
  </si>
  <si>
    <t>Семичанское сельское поселение</t>
  </si>
  <si>
    <t>60613471</t>
  </si>
  <si>
    <t>108</t>
  </si>
  <si>
    <t>Балко-Грузское сельское поселение</t>
  </si>
  <si>
    <t>60615410</t>
  </si>
  <si>
    <t>109</t>
  </si>
  <si>
    <t>Войновское сельское поселение</t>
  </si>
  <si>
    <t>60615415</t>
  </si>
  <si>
    <t>110</t>
  </si>
  <si>
    <t>111</t>
  </si>
  <si>
    <t>Егорлыкское сельское поселение</t>
  </si>
  <si>
    <t>60615417</t>
  </si>
  <si>
    <t>112</t>
  </si>
  <si>
    <t>60615425</t>
  </si>
  <si>
    <t>113</t>
  </si>
  <si>
    <t>Кавалерское сельское поселение</t>
  </si>
  <si>
    <t>60615436</t>
  </si>
  <si>
    <t>114</t>
  </si>
  <si>
    <t>Новороговское сельское поселение</t>
  </si>
  <si>
    <t>60615447</t>
  </si>
  <si>
    <t>115</t>
  </si>
  <si>
    <t>Объединенное сельское поселение</t>
  </si>
  <si>
    <t>60615458</t>
  </si>
  <si>
    <t>116</t>
  </si>
  <si>
    <t>Роговское сельское поселение</t>
  </si>
  <si>
    <t>60615462</t>
  </si>
  <si>
    <t>117</t>
  </si>
  <si>
    <t>Шаумяновское сельское поселение</t>
  </si>
  <si>
    <t>60615480</t>
  </si>
  <si>
    <t>118</t>
  </si>
  <si>
    <t>Заветинский район</t>
  </si>
  <si>
    <t>60617000</t>
  </si>
  <si>
    <t>119</t>
  </si>
  <si>
    <t>Заветинское сельское поселение</t>
  </si>
  <si>
    <t>60617411</t>
  </si>
  <si>
    <t>120</t>
  </si>
  <si>
    <t>Киселевское сельское поселение</t>
  </si>
  <si>
    <t>60617428</t>
  </si>
  <si>
    <t>121</t>
  </si>
  <si>
    <t>Кичкинское сельское поселение</t>
  </si>
  <si>
    <t>60617430</t>
  </si>
  <si>
    <t>122</t>
  </si>
  <si>
    <t>Никольское сельское поселение</t>
  </si>
  <si>
    <t>60617422</t>
  </si>
  <si>
    <t>123</t>
  </si>
  <si>
    <t>Савдянское сельское поселение</t>
  </si>
  <si>
    <t>60617445</t>
  </si>
  <si>
    <t>124</t>
  </si>
  <si>
    <t>Тюльпановское сельское поселение</t>
  </si>
  <si>
    <t>60617432</t>
  </si>
  <si>
    <t>125</t>
  </si>
  <si>
    <t>Федосеевское сельское поселение</t>
  </si>
  <si>
    <t>60617466</t>
  </si>
  <si>
    <t>126</t>
  </si>
  <si>
    <t>Фоминское сельское поселение</t>
  </si>
  <si>
    <t>60617434</t>
  </si>
  <si>
    <t>127</t>
  </si>
  <si>
    <t>Шебалинское сельское поселение</t>
  </si>
  <si>
    <t>60617470</t>
  </si>
  <si>
    <t>128</t>
  </si>
  <si>
    <t>Зерноградский район</t>
  </si>
  <si>
    <t>60618000</t>
  </si>
  <si>
    <t>Большеталовское сельское поселение</t>
  </si>
  <si>
    <t>60618405</t>
  </si>
  <si>
    <t>129</t>
  </si>
  <si>
    <t>Гуляй-Борисовское сельское поселение</t>
  </si>
  <si>
    <t>60618410</t>
  </si>
  <si>
    <t>130</t>
  </si>
  <si>
    <t>Донское сельское поселение</t>
  </si>
  <si>
    <t>60618415</t>
  </si>
  <si>
    <t>131</t>
  </si>
  <si>
    <t>132</t>
  </si>
  <si>
    <t>Зерноградское городское поселение</t>
  </si>
  <si>
    <t>60618101</t>
  </si>
  <si>
    <t>133</t>
  </si>
  <si>
    <t>Конзаводское сельское поселение</t>
  </si>
  <si>
    <t>60618440</t>
  </si>
  <si>
    <t>134</t>
  </si>
  <si>
    <t>Красноармейское сельское поселение</t>
  </si>
  <si>
    <t>60618445</t>
  </si>
  <si>
    <t>135</t>
  </si>
  <si>
    <t>60618450</t>
  </si>
  <si>
    <t>136</t>
  </si>
  <si>
    <t>Мечетинское сельское поселение</t>
  </si>
  <si>
    <t>60618455</t>
  </si>
  <si>
    <t>137</t>
  </si>
  <si>
    <t>Россошинское сельское поселение</t>
  </si>
  <si>
    <t>60618460</t>
  </si>
  <si>
    <t>138</t>
  </si>
  <si>
    <t>Зимовниковский район</t>
  </si>
  <si>
    <t>60619000</t>
  </si>
  <si>
    <t>Верхнесеребряковское сельское поселение</t>
  </si>
  <si>
    <t>60619405</t>
  </si>
  <si>
    <t>139</t>
  </si>
  <si>
    <t>Гашунское сельское поселение</t>
  </si>
  <si>
    <t>60619410</t>
  </si>
  <si>
    <t>140</t>
  </si>
  <si>
    <t>Глубочанское сельское поселение</t>
  </si>
  <si>
    <t>60619415</t>
  </si>
  <si>
    <t>141</t>
  </si>
  <si>
    <t>142</t>
  </si>
  <si>
    <t>Зимовниковское сельское поселение</t>
  </si>
  <si>
    <t>60619417</t>
  </si>
  <si>
    <t>143</t>
  </si>
  <si>
    <t>Камышевское сельское поселение</t>
  </si>
  <si>
    <t>60619420</t>
  </si>
  <si>
    <t>144</t>
  </si>
  <si>
    <t>Кировское сельское поселение</t>
  </si>
  <si>
    <t>60619425</t>
  </si>
  <si>
    <t>145</t>
  </si>
  <si>
    <t>Кутейниковское сельское поселение</t>
  </si>
  <si>
    <t>60619430</t>
  </si>
  <si>
    <t>146</t>
  </si>
  <si>
    <t>60619432</t>
  </si>
  <si>
    <t>147</t>
  </si>
  <si>
    <t>Мокрогашунское сельское поселение</t>
  </si>
  <si>
    <t>60619435</t>
  </si>
  <si>
    <t>148</t>
  </si>
  <si>
    <t>Савоськинское сельское поселение</t>
  </si>
  <si>
    <t>60619445</t>
  </si>
  <si>
    <t>149</t>
  </si>
  <si>
    <t>Северное сельское поселение</t>
  </si>
  <si>
    <t>60619450</t>
  </si>
  <si>
    <t>150</t>
  </si>
  <si>
    <t>Кагальницкий район</t>
  </si>
  <si>
    <t>60622000</t>
  </si>
  <si>
    <t>Иваново-Шамшевское сельское поселение</t>
  </si>
  <si>
    <t>60622412</t>
  </si>
  <si>
    <t>151</t>
  </si>
  <si>
    <t>152</t>
  </si>
  <si>
    <t>60622414</t>
  </si>
  <si>
    <t>153</t>
  </si>
  <si>
    <t>Калининское сельское поселение</t>
  </si>
  <si>
    <t>60622417</t>
  </si>
  <si>
    <t>154</t>
  </si>
  <si>
    <t>60622420</t>
  </si>
  <si>
    <t>155</t>
  </si>
  <si>
    <t>Мокробатайское сельское поселение</t>
  </si>
  <si>
    <t>60622423</t>
  </si>
  <si>
    <t>156</t>
  </si>
  <si>
    <t>Новобатайское сельское поселение</t>
  </si>
  <si>
    <t>60622425</t>
  </si>
  <si>
    <t>157</t>
  </si>
  <si>
    <t>Родниковское сельское поселение</t>
  </si>
  <si>
    <t>60622430</t>
  </si>
  <si>
    <t>158</t>
  </si>
  <si>
    <t>Хомутовское сельское поселение</t>
  </si>
  <si>
    <t>60622442</t>
  </si>
  <si>
    <t>159</t>
  </si>
  <si>
    <t>Каменский район</t>
  </si>
  <si>
    <t>60623000</t>
  </si>
  <si>
    <t>Астаховское сельское поселение</t>
  </si>
  <si>
    <t>60623405</t>
  </si>
  <si>
    <t>160</t>
  </si>
  <si>
    <t>Богдановское сельское поселение</t>
  </si>
  <si>
    <t>60623410</t>
  </si>
  <si>
    <t>161</t>
  </si>
  <si>
    <t>Волченское сельское поселение</t>
  </si>
  <si>
    <t>60623415</t>
  </si>
  <si>
    <t>162</t>
  </si>
  <si>
    <t>Глубокинское городское поселение</t>
  </si>
  <si>
    <t>60623151</t>
  </si>
  <si>
    <t>городское поселение, в состав которого входит поселок</t>
  </si>
  <si>
    <t>163</t>
  </si>
  <si>
    <t>Груциновское сельское поселение</t>
  </si>
  <si>
    <t>60623460</t>
  </si>
  <si>
    <t>164</t>
  </si>
  <si>
    <t>Гусевское сельское поселение</t>
  </si>
  <si>
    <t>60623420</t>
  </si>
  <si>
    <t>165</t>
  </si>
  <si>
    <t>Калитвенское сельское поселение</t>
  </si>
  <si>
    <t>60623425</t>
  </si>
  <si>
    <t>166</t>
  </si>
  <si>
    <t>167</t>
  </si>
  <si>
    <t>Красновское сельское поселение</t>
  </si>
  <si>
    <t>60623430</t>
  </si>
  <si>
    <t>168</t>
  </si>
  <si>
    <t>Малокаменское сельское поселение</t>
  </si>
  <si>
    <t>60623440</t>
  </si>
  <si>
    <t>169</t>
  </si>
  <si>
    <t>Пиховкинское сельское поселение</t>
  </si>
  <si>
    <t>60623455</t>
  </si>
  <si>
    <t>170</t>
  </si>
  <si>
    <t>Старостаничное сельское поселение</t>
  </si>
  <si>
    <t>60623465</t>
  </si>
  <si>
    <t>171</t>
  </si>
  <si>
    <t>Уляшкинское сельское поселение</t>
  </si>
  <si>
    <t>60623470</t>
  </si>
  <si>
    <t>172</t>
  </si>
  <si>
    <t>Кашарский район</t>
  </si>
  <si>
    <t>60624000</t>
  </si>
  <si>
    <t>Верхнемакеевское сельское поселение</t>
  </si>
  <si>
    <t>60624410</t>
  </si>
  <si>
    <t>173</t>
  </si>
  <si>
    <t>Верхнесвечниковское сельское поселение</t>
  </si>
  <si>
    <t>60624415</t>
  </si>
  <si>
    <t>174</t>
  </si>
  <si>
    <t>Вяжинское сельское поселение</t>
  </si>
  <si>
    <t>60624420</t>
  </si>
  <si>
    <t>175</t>
  </si>
  <si>
    <t>Индустриальное сельское поселение</t>
  </si>
  <si>
    <t>60624425</t>
  </si>
  <si>
    <t>176</t>
  </si>
  <si>
    <t>177</t>
  </si>
  <si>
    <t>Кашарское сельское поселение</t>
  </si>
  <si>
    <t>60624430</t>
  </si>
  <si>
    <t>178</t>
  </si>
  <si>
    <t>Киевское сельское поселение</t>
  </si>
  <si>
    <t>60624435</t>
  </si>
  <si>
    <t>179</t>
  </si>
  <si>
    <t>Первомайское сельское поселение</t>
  </si>
  <si>
    <t>60624450</t>
  </si>
  <si>
    <t>180</t>
  </si>
  <si>
    <t>Поповское сельское поселение</t>
  </si>
  <si>
    <t>60624455</t>
  </si>
  <si>
    <t>181</t>
  </si>
  <si>
    <t>Талловеровское сельское поселение</t>
  </si>
  <si>
    <t>60624470</t>
  </si>
  <si>
    <t>182</t>
  </si>
  <si>
    <t>Фомино-Свечниковское сельское поселение</t>
  </si>
  <si>
    <t>60624475</t>
  </si>
  <si>
    <t>183</t>
  </si>
  <si>
    <t>Константиновский район</t>
  </si>
  <si>
    <t>60625000</t>
  </si>
  <si>
    <t>Авиловское сельское поселение</t>
  </si>
  <si>
    <t>60625405</t>
  </si>
  <si>
    <t>184</t>
  </si>
  <si>
    <t>Богоявленское сельское поселение</t>
  </si>
  <si>
    <t>60625410</t>
  </si>
  <si>
    <t>185</t>
  </si>
  <si>
    <t>Гапкинское сельское поселение</t>
  </si>
  <si>
    <t>60625415</t>
  </si>
  <si>
    <t>186</t>
  </si>
  <si>
    <t>187</t>
  </si>
  <si>
    <t>Константиновское городское поселение</t>
  </si>
  <si>
    <t>60625101</t>
  </si>
  <si>
    <t>188</t>
  </si>
  <si>
    <t>Николаевское сельское поселение</t>
  </si>
  <si>
    <t>60625420</t>
  </si>
  <si>
    <t>189</t>
  </si>
  <si>
    <t>Почтовское сельское поселение</t>
  </si>
  <si>
    <t>60625425</t>
  </si>
  <si>
    <t>190</t>
  </si>
  <si>
    <t>Стычновское сельское поселение</t>
  </si>
  <si>
    <t>60625436</t>
  </si>
  <si>
    <t>191</t>
  </si>
  <si>
    <t>Красносулинский район</t>
  </si>
  <si>
    <t>60626000</t>
  </si>
  <si>
    <t>Божковское сельское поселение</t>
  </si>
  <si>
    <t>60626405</t>
  </si>
  <si>
    <t>192</t>
  </si>
  <si>
    <t>Владимировское сельское поселение</t>
  </si>
  <si>
    <t>60626410</t>
  </si>
  <si>
    <t>193</t>
  </si>
  <si>
    <t>Горненское городское поселение</t>
  </si>
  <si>
    <t>60626102</t>
  </si>
  <si>
    <t>194</t>
  </si>
  <si>
    <t>Гуково-Гнилушевское сельское поселение</t>
  </si>
  <si>
    <t>60626415</t>
  </si>
  <si>
    <t>195</t>
  </si>
  <si>
    <t>Долотинское сельское поселение</t>
  </si>
  <si>
    <t>60626420</t>
  </si>
  <si>
    <t>196</t>
  </si>
  <si>
    <t>60626425</t>
  </si>
  <si>
    <t>197</t>
  </si>
  <si>
    <t>Ковалевское сельское поселение</t>
  </si>
  <si>
    <t>60626430</t>
  </si>
  <si>
    <t>198</t>
  </si>
  <si>
    <t>60626435</t>
  </si>
  <si>
    <t>199</t>
  </si>
  <si>
    <t>200</t>
  </si>
  <si>
    <t>Красносулинское городское поселение</t>
  </si>
  <si>
    <t>60626101</t>
  </si>
  <si>
    <t>201</t>
  </si>
  <si>
    <t>Михайловское сельское поселение</t>
  </si>
  <si>
    <t>60626440</t>
  </si>
  <si>
    <t>202</t>
  </si>
  <si>
    <t>Пролетарское сельское поселение</t>
  </si>
  <si>
    <t>60626445</t>
  </si>
  <si>
    <t>203</t>
  </si>
  <si>
    <t>Садковское сельское поселение</t>
  </si>
  <si>
    <t>60626450</t>
  </si>
  <si>
    <t>204</t>
  </si>
  <si>
    <t>Табунщиковское сельское поселение</t>
  </si>
  <si>
    <t>60626455</t>
  </si>
  <si>
    <t>205</t>
  </si>
  <si>
    <t>Углеродовское городское поселение</t>
  </si>
  <si>
    <t>60626165</t>
  </si>
  <si>
    <t>206</t>
  </si>
  <si>
    <t>Ударниковское сельское поселение</t>
  </si>
  <si>
    <t>60626460</t>
  </si>
  <si>
    <t>207</t>
  </si>
  <si>
    <t>Куйбышевский район</t>
  </si>
  <si>
    <t>60627000</t>
  </si>
  <si>
    <t>Кринично-Лугское сельское поселение</t>
  </si>
  <si>
    <t>60627404</t>
  </si>
  <si>
    <t>208</t>
  </si>
  <si>
    <t>209</t>
  </si>
  <si>
    <t>Куйбышевское сельское поселение</t>
  </si>
  <si>
    <t>60627405</t>
  </si>
  <si>
    <t>210</t>
  </si>
  <si>
    <t>Лысогорское сельское поселение</t>
  </si>
  <si>
    <t>60627410</t>
  </si>
  <si>
    <t>211</t>
  </si>
  <si>
    <t>Мартыновский район</t>
  </si>
  <si>
    <t>60630000</t>
  </si>
  <si>
    <t>Большеорловское сельское поселение</t>
  </si>
  <si>
    <t>60630405</t>
  </si>
  <si>
    <t>212</t>
  </si>
  <si>
    <t>Зеленолугское сельское поселение</t>
  </si>
  <si>
    <t>60630407</t>
  </si>
  <si>
    <t>213</t>
  </si>
  <si>
    <t>Ильиновское сельское поселение</t>
  </si>
  <si>
    <t>60630412</t>
  </si>
  <si>
    <t>214</t>
  </si>
  <si>
    <t>Комаровское сельское поселение</t>
  </si>
  <si>
    <t>60630423</t>
  </si>
  <si>
    <t>215</t>
  </si>
  <si>
    <t>Малоорловское сельское поселение</t>
  </si>
  <si>
    <t>60630434</t>
  </si>
  <si>
    <t>216</t>
  </si>
  <si>
    <t>217</t>
  </si>
  <si>
    <t>Мартыновское сельское поселение</t>
  </si>
  <si>
    <t>60630439</t>
  </si>
  <si>
    <t>218</t>
  </si>
  <si>
    <t>Новоселовское сельское поселение</t>
  </si>
  <si>
    <t>60630456</t>
  </si>
  <si>
    <t>219</t>
  </si>
  <si>
    <t>Рубашкинское сельское поселение</t>
  </si>
  <si>
    <t>60630467</t>
  </si>
  <si>
    <t>220</t>
  </si>
  <si>
    <t>Южненское сельское поселение</t>
  </si>
  <si>
    <t>60630489</t>
  </si>
  <si>
    <t>221</t>
  </si>
  <si>
    <t>Матвеево-Курганский район</t>
  </si>
  <si>
    <t>60631000</t>
  </si>
  <si>
    <t>Алексеевское сельское поселение</t>
  </si>
  <si>
    <t>60631405</t>
  </si>
  <si>
    <t>222</t>
  </si>
  <si>
    <t>Анастасиевское сельское поселение</t>
  </si>
  <si>
    <t>60631410</t>
  </si>
  <si>
    <t>223</t>
  </si>
  <si>
    <t>Большекирсановское сельское поселение</t>
  </si>
  <si>
    <t>60631415</t>
  </si>
  <si>
    <t>224</t>
  </si>
  <si>
    <t>Екатериновское сельское поселение</t>
  </si>
  <si>
    <t>60631420</t>
  </si>
  <si>
    <t>225</t>
  </si>
  <si>
    <t>Малокирсановское сельское поселение</t>
  </si>
  <si>
    <t>60631440</t>
  </si>
  <si>
    <t>226</t>
  </si>
  <si>
    <t>227</t>
  </si>
  <si>
    <t>Матвеево-Курганское сельское поселение</t>
  </si>
  <si>
    <t>60631445</t>
  </si>
  <si>
    <t>228</t>
  </si>
  <si>
    <t>Новониколаевское сельское поселение</t>
  </si>
  <si>
    <t>60631450</t>
  </si>
  <si>
    <t>229</t>
  </si>
  <si>
    <t>Ряженское сельское поселение</t>
  </si>
  <si>
    <t>60631465</t>
  </si>
  <si>
    <t>230</t>
  </si>
  <si>
    <t>Миллеровский район</t>
  </si>
  <si>
    <t>60632000</t>
  </si>
  <si>
    <t>Верхнеталовское сельское поселение</t>
  </si>
  <si>
    <t>60632402</t>
  </si>
  <si>
    <t>231</t>
  </si>
  <si>
    <t>Волошинское сельское поселение</t>
  </si>
  <si>
    <t>60632405</t>
  </si>
  <si>
    <t>232</t>
  </si>
  <si>
    <t>Дегтевское сельское поселение</t>
  </si>
  <si>
    <t>60632415</t>
  </si>
  <si>
    <t>233</t>
  </si>
  <si>
    <t>Колодезянское сельское поселение</t>
  </si>
  <si>
    <t>60632420</t>
  </si>
  <si>
    <t>234</t>
  </si>
  <si>
    <t>Криворожское сельское поселение</t>
  </si>
  <si>
    <t>60632425</t>
  </si>
  <si>
    <t>235</t>
  </si>
  <si>
    <t>Мальчевское сельское поселение</t>
  </si>
  <si>
    <t>60632435</t>
  </si>
  <si>
    <t>236</t>
  </si>
  <si>
    <t>237</t>
  </si>
  <si>
    <t>Миллеровское городское поселение</t>
  </si>
  <si>
    <t>60632101</t>
  </si>
  <si>
    <t>238</t>
  </si>
  <si>
    <t>Ольхово-Рогское сельское поселение</t>
  </si>
  <si>
    <t>60632455</t>
  </si>
  <si>
    <t>239</t>
  </si>
  <si>
    <t>60632460</t>
  </si>
  <si>
    <t>240</t>
  </si>
  <si>
    <t>Сулинское сельское поселение</t>
  </si>
  <si>
    <t>60632467</t>
  </si>
  <si>
    <t>241</t>
  </si>
  <si>
    <t>Титовское сельское поселение</t>
  </si>
  <si>
    <t>60632470</t>
  </si>
  <si>
    <t>242</t>
  </si>
  <si>
    <t>Треневское сельское поселение</t>
  </si>
  <si>
    <t>60632430</t>
  </si>
  <si>
    <t>243</t>
  </si>
  <si>
    <t>Туриловское сельское поселение</t>
  </si>
  <si>
    <t>60632475</t>
  </si>
  <si>
    <t>244</t>
  </si>
  <si>
    <t>Милютинский район</t>
  </si>
  <si>
    <t>60633000</t>
  </si>
  <si>
    <t>Лукичевское сельское поселение</t>
  </si>
  <si>
    <t>60633420</t>
  </si>
  <si>
    <t>245</t>
  </si>
  <si>
    <t>Маньково-Березовское сельское поселение</t>
  </si>
  <si>
    <t>60633428</t>
  </si>
  <si>
    <t>246</t>
  </si>
  <si>
    <t>247</t>
  </si>
  <si>
    <t>Милютинское сельское поселение</t>
  </si>
  <si>
    <t>60633433</t>
  </si>
  <si>
    <t>248</t>
  </si>
  <si>
    <t>Николо-Березовское сельское поселение</t>
  </si>
  <si>
    <t>60633444</t>
  </si>
  <si>
    <t>249</t>
  </si>
  <si>
    <t>Орловское сельское поселение</t>
  </si>
  <si>
    <t>60633466</t>
  </si>
  <si>
    <t>250</t>
  </si>
  <si>
    <t>Светочниковское сельское поселение</t>
  </si>
  <si>
    <t>60633477</t>
  </si>
  <si>
    <t>251</t>
  </si>
  <si>
    <t>Селивановское сельское поселение</t>
  </si>
  <si>
    <t>60633480</t>
  </si>
  <si>
    <t>252</t>
  </si>
  <si>
    <t>Морозовский район</t>
  </si>
  <si>
    <t>60634000</t>
  </si>
  <si>
    <t>Вознесенское сельское поселение</t>
  </si>
  <si>
    <t>60634415</t>
  </si>
  <si>
    <t>253</t>
  </si>
  <si>
    <t>Вольно-Донское сельское поселение</t>
  </si>
  <si>
    <t>60634420</t>
  </si>
  <si>
    <t>254</t>
  </si>
  <si>
    <t>Гагаринское сельское поселение</t>
  </si>
  <si>
    <t>60634423</t>
  </si>
  <si>
    <t>255</t>
  </si>
  <si>
    <t>Грузиновское сельское поселение</t>
  </si>
  <si>
    <t>60634425</t>
  </si>
  <si>
    <t>256</t>
  </si>
  <si>
    <t>Знаменское сельское поселение</t>
  </si>
  <si>
    <t>60634430</t>
  </si>
  <si>
    <t>257</t>
  </si>
  <si>
    <t>Костино-Быстрянское сельское поселение</t>
  </si>
  <si>
    <t>60634440</t>
  </si>
  <si>
    <t>258</t>
  </si>
  <si>
    <t>259</t>
  </si>
  <si>
    <t>Морозовское городское поселение</t>
  </si>
  <si>
    <t>60634101</t>
  </si>
  <si>
    <t>260</t>
  </si>
  <si>
    <t>Парамоновское сельское поселение</t>
  </si>
  <si>
    <t>60634460</t>
  </si>
  <si>
    <t>261</t>
  </si>
  <si>
    <t>Широко-Атамановское сельское поселение</t>
  </si>
  <si>
    <t>60634405</t>
  </si>
  <si>
    <t>262</t>
  </si>
  <si>
    <t>Мясниковский район</t>
  </si>
  <si>
    <t>60635000</t>
  </si>
  <si>
    <t>Большесальское сельское поселение</t>
  </si>
  <si>
    <t>60635405</t>
  </si>
  <si>
    <t>263</t>
  </si>
  <si>
    <t>60635420</t>
  </si>
  <si>
    <t>264</t>
  </si>
  <si>
    <t>Краснокрымское сельское поселение</t>
  </si>
  <si>
    <t>60635424</t>
  </si>
  <si>
    <t>265</t>
  </si>
  <si>
    <t>Крымское сельское поселение</t>
  </si>
  <si>
    <t>60635428</t>
  </si>
  <si>
    <t>266</t>
  </si>
  <si>
    <t>267</t>
  </si>
  <si>
    <t>Недвиговское сельское поселение</t>
  </si>
  <si>
    <t>60635447</t>
  </si>
  <si>
    <t>268</t>
  </si>
  <si>
    <t>Петровское сельское поселение</t>
  </si>
  <si>
    <t>60635436</t>
  </si>
  <si>
    <t>269</t>
  </si>
  <si>
    <t>Чалтырское сельское поселение</t>
  </si>
  <si>
    <t>60635452</t>
  </si>
  <si>
    <t>270</t>
  </si>
  <si>
    <t>Неклиновский район</t>
  </si>
  <si>
    <t>60636000</t>
  </si>
  <si>
    <t>Андреево-Мелентьевское сельское поселение</t>
  </si>
  <si>
    <t>60636428</t>
  </si>
  <si>
    <t>271</t>
  </si>
  <si>
    <t>Большенеклиновское сельское поселение</t>
  </si>
  <si>
    <t>60636404</t>
  </si>
  <si>
    <t>272</t>
  </si>
  <si>
    <t>Вареновское сельское поселение</t>
  </si>
  <si>
    <t>60636407</t>
  </si>
  <si>
    <t>273</t>
  </si>
  <si>
    <t>Васильево-Ханжоновское сельское поселение</t>
  </si>
  <si>
    <t>60636408</t>
  </si>
  <si>
    <t>274</t>
  </si>
  <si>
    <t>Лакедемоновское сельское поселение</t>
  </si>
  <si>
    <t>60636424</t>
  </si>
  <si>
    <t>275</t>
  </si>
  <si>
    <t>Натальевское сельское поселение</t>
  </si>
  <si>
    <t>60636432</t>
  </si>
  <si>
    <t>276</t>
  </si>
  <si>
    <t>277</t>
  </si>
  <si>
    <t>60636434</t>
  </si>
  <si>
    <t>278</t>
  </si>
  <si>
    <t>Новобессергеневское сельское поселение</t>
  </si>
  <si>
    <t>60636436</t>
  </si>
  <si>
    <t>279</t>
  </si>
  <si>
    <t>Носовское сельское поселение</t>
  </si>
  <si>
    <t>60636440</t>
  </si>
  <si>
    <t>280</t>
  </si>
  <si>
    <t>Платовское сельское поселение</t>
  </si>
  <si>
    <t>60636412</t>
  </si>
  <si>
    <t>281</t>
  </si>
  <si>
    <t>Покровское сельское поселение</t>
  </si>
  <si>
    <t>60636448</t>
  </si>
  <si>
    <t>282</t>
  </si>
  <si>
    <t>Поляковское сельское поселение</t>
  </si>
  <si>
    <t>60636420</t>
  </si>
  <si>
    <t>283</t>
  </si>
  <si>
    <t>Приморское сельское поселение</t>
  </si>
  <si>
    <t>60636452</t>
  </si>
  <si>
    <t>284</t>
  </si>
  <si>
    <t>Самбекское сельское поселение</t>
  </si>
  <si>
    <t>60636456</t>
  </si>
  <si>
    <t>285</t>
  </si>
  <si>
    <t>Синявское сельское поселение</t>
  </si>
  <si>
    <t>60636460</t>
  </si>
  <si>
    <t>286</t>
  </si>
  <si>
    <t>Советинское сельское поселение</t>
  </si>
  <si>
    <t>60636464</t>
  </si>
  <si>
    <t>287</t>
  </si>
  <si>
    <t>Троицкое сельское поселение</t>
  </si>
  <si>
    <t>60636468</t>
  </si>
  <si>
    <t>288</t>
  </si>
  <si>
    <t>Федоровское сельское поселение</t>
  </si>
  <si>
    <t>60636472</t>
  </si>
  <si>
    <t>289</t>
  </si>
  <si>
    <t>Обливский район</t>
  </si>
  <si>
    <t>60640000</t>
  </si>
  <si>
    <t>60640403</t>
  </si>
  <si>
    <t>290</t>
  </si>
  <si>
    <t>60640405</t>
  </si>
  <si>
    <t>291</t>
  </si>
  <si>
    <t>Караичевское сельское поселение</t>
  </si>
  <si>
    <t>60640425</t>
  </si>
  <si>
    <t>292</t>
  </si>
  <si>
    <t>Каштановское сельское поселение</t>
  </si>
  <si>
    <t>60640410</t>
  </si>
  <si>
    <t>293</t>
  </si>
  <si>
    <t>Нестеркинское сельское поселение</t>
  </si>
  <si>
    <t>60640440</t>
  </si>
  <si>
    <t>294</t>
  </si>
  <si>
    <t>295</t>
  </si>
  <si>
    <t>Обливское сельское поселение</t>
  </si>
  <si>
    <t>60640420</t>
  </si>
  <si>
    <t>296</t>
  </si>
  <si>
    <t>Солонецкое сельское поселение</t>
  </si>
  <si>
    <t>60640430</t>
  </si>
  <si>
    <t>297</t>
  </si>
  <si>
    <t>Октябрьский район</t>
  </si>
  <si>
    <t>60641000</t>
  </si>
  <si>
    <t>60641404</t>
  </si>
  <si>
    <t>298</t>
  </si>
  <si>
    <t>Артемовское сельское поселение</t>
  </si>
  <si>
    <t>60641405</t>
  </si>
  <si>
    <t>299</t>
  </si>
  <si>
    <t>Бессергеневское сельское поселение</t>
  </si>
  <si>
    <t>60641408</t>
  </si>
  <si>
    <t>300</t>
  </si>
  <si>
    <t>Каменоломненское городское поселение</t>
  </si>
  <si>
    <t>60641151</t>
  </si>
  <si>
    <t>301</t>
  </si>
  <si>
    <t>Керчикское сельское поселение</t>
  </si>
  <si>
    <t>60641415</t>
  </si>
  <si>
    <t>302</t>
  </si>
  <si>
    <t>Коммунарское сельское поселение</t>
  </si>
  <si>
    <t>60641425</t>
  </si>
  <si>
    <t>303</t>
  </si>
  <si>
    <t>60641430</t>
  </si>
  <si>
    <t>304</t>
  </si>
  <si>
    <t>Краснолучское сельское поселение</t>
  </si>
  <si>
    <t>60641427</t>
  </si>
  <si>
    <t>305</t>
  </si>
  <si>
    <t>Красюковское сельское поселение</t>
  </si>
  <si>
    <t>60641435</t>
  </si>
  <si>
    <t>306</t>
  </si>
  <si>
    <t>Кривянское сельское поселение</t>
  </si>
  <si>
    <t>60641440</t>
  </si>
  <si>
    <t>307</t>
  </si>
  <si>
    <t>Мокрологское сельское поселение</t>
  </si>
  <si>
    <t>60641445</t>
  </si>
  <si>
    <t>308</t>
  </si>
  <si>
    <t>309</t>
  </si>
  <si>
    <t>Персиановское сельское поселение</t>
  </si>
  <si>
    <t>60641450</t>
  </si>
  <si>
    <t>310</t>
  </si>
  <si>
    <t>Орловский район</t>
  </si>
  <si>
    <t>60642000</t>
  </si>
  <si>
    <t>Волочаевское сельское поселение</t>
  </si>
  <si>
    <t>60642411</t>
  </si>
  <si>
    <t>311</t>
  </si>
  <si>
    <t>60642422</t>
  </si>
  <si>
    <t>312</t>
  </si>
  <si>
    <t>Каменно-Балковское сельское поселение</t>
  </si>
  <si>
    <t>60642433</t>
  </si>
  <si>
    <t>313</t>
  </si>
  <si>
    <t>60642438</t>
  </si>
  <si>
    <t>314</t>
  </si>
  <si>
    <t>60642443</t>
  </si>
  <si>
    <t>315</t>
  </si>
  <si>
    <t>Курганенское сельское поселение</t>
  </si>
  <si>
    <t>60642444</t>
  </si>
  <si>
    <t>316</t>
  </si>
  <si>
    <t>Луганское сельское поселение</t>
  </si>
  <si>
    <t>60642460</t>
  </si>
  <si>
    <t>317</t>
  </si>
  <si>
    <t>Майорское сельское поселение</t>
  </si>
  <si>
    <t>60642445</t>
  </si>
  <si>
    <t>318</t>
  </si>
  <si>
    <t>319</t>
  </si>
  <si>
    <t>60642446</t>
  </si>
  <si>
    <t>320</t>
  </si>
  <si>
    <t>Островянское сельское поселение</t>
  </si>
  <si>
    <t>60642448</t>
  </si>
  <si>
    <t>321</t>
  </si>
  <si>
    <t>60642452</t>
  </si>
  <si>
    <t>322</t>
  </si>
  <si>
    <t>Песчанокопский район</t>
  </si>
  <si>
    <t>60644000</t>
  </si>
  <si>
    <t>Богородицкое сельское поселение</t>
  </si>
  <si>
    <t>60644411</t>
  </si>
  <si>
    <t>323</t>
  </si>
  <si>
    <t>60644422</t>
  </si>
  <si>
    <t>324</t>
  </si>
  <si>
    <t>Зареченское сельское поселение</t>
  </si>
  <si>
    <t>60644426</t>
  </si>
  <si>
    <t>325</t>
  </si>
  <si>
    <t>Краснополянское сельское поселение</t>
  </si>
  <si>
    <t>60644433</t>
  </si>
  <si>
    <t>326</t>
  </si>
  <si>
    <t>Летницкое сельское поселение</t>
  </si>
  <si>
    <t>60644444</t>
  </si>
  <si>
    <t>327</t>
  </si>
  <si>
    <t>328</t>
  </si>
  <si>
    <t>Песчанокопское сельское поселение</t>
  </si>
  <si>
    <t>60644455</t>
  </si>
  <si>
    <t>329</t>
  </si>
  <si>
    <t>Поливянское сельское поселение</t>
  </si>
  <si>
    <t>60644466</t>
  </si>
  <si>
    <t>330</t>
  </si>
  <si>
    <t>Развильненское сельское поселение</t>
  </si>
  <si>
    <t>60644477</t>
  </si>
  <si>
    <t>331</t>
  </si>
  <si>
    <t>Рассыпненское сельское поселение</t>
  </si>
  <si>
    <t>60644488</t>
  </si>
  <si>
    <t>332</t>
  </si>
  <si>
    <t>Пролетарский район</t>
  </si>
  <si>
    <t>60645000</t>
  </si>
  <si>
    <t>Буденновское сельское поселение</t>
  </si>
  <si>
    <t>60645405</t>
  </si>
  <si>
    <t>333</t>
  </si>
  <si>
    <t>Дальненское сельское поселение</t>
  </si>
  <si>
    <t>60645410</t>
  </si>
  <si>
    <t>334</t>
  </si>
  <si>
    <t>Ковринское сельское поселение</t>
  </si>
  <si>
    <t>60645415</t>
  </si>
  <si>
    <t>335</t>
  </si>
  <si>
    <t>Мокроельмутянское сельское поселение</t>
  </si>
  <si>
    <t>60645420</t>
  </si>
  <si>
    <t>336</t>
  </si>
  <si>
    <t>60645425</t>
  </si>
  <si>
    <t>337</t>
  </si>
  <si>
    <t>Огневское сельское поселение</t>
  </si>
  <si>
    <t>60645427</t>
  </si>
  <si>
    <t>338</t>
  </si>
  <si>
    <t>Опенкинское сельское поселение</t>
  </si>
  <si>
    <t>60645430</t>
  </si>
  <si>
    <t>339</t>
  </si>
  <si>
    <t>340</t>
  </si>
  <si>
    <t>Пролетарское городское поселение</t>
  </si>
  <si>
    <t>60645101</t>
  </si>
  <si>
    <t>341</t>
  </si>
  <si>
    <t>Суховское сельское поселение</t>
  </si>
  <si>
    <t>60645435</t>
  </si>
  <si>
    <t>342</t>
  </si>
  <si>
    <t>Уютненское сельское поселение</t>
  </si>
  <si>
    <t>60645448</t>
  </si>
  <si>
    <t>343</t>
  </si>
  <si>
    <t>Ремонтненский район</t>
  </si>
  <si>
    <t>60647000</t>
  </si>
  <si>
    <t>Валуевское сельское поселение</t>
  </si>
  <si>
    <t>60647411</t>
  </si>
  <si>
    <t>344</t>
  </si>
  <si>
    <t>Денисовское сельское поселение</t>
  </si>
  <si>
    <t>60647422</t>
  </si>
  <si>
    <t>345</t>
  </si>
  <si>
    <t>60647433</t>
  </si>
  <si>
    <t>346</t>
  </si>
  <si>
    <t>60647435</t>
  </si>
  <si>
    <t>347</t>
  </si>
  <si>
    <t>Кормовское сельское поселение</t>
  </si>
  <si>
    <t>60647437</t>
  </si>
  <si>
    <t>348</t>
  </si>
  <si>
    <t>Краснопартизанское сельское поселение</t>
  </si>
  <si>
    <t>60647444</t>
  </si>
  <si>
    <t>349</t>
  </si>
  <si>
    <t>60647455</t>
  </si>
  <si>
    <t>350</t>
  </si>
  <si>
    <t>Подгорненское сельское поселение</t>
  </si>
  <si>
    <t>60647466</t>
  </si>
  <si>
    <t>351</t>
  </si>
  <si>
    <t>Привольненское сельское поселение</t>
  </si>
  <si>
    <t>60647469</t>
  </si>
  <si>
    <t>352</t>
  </si>
  <si>
    <t>353</t>
  </si>
  <si>
    <t>Ремонтненское сельское поселение</t>
  </si>
  <si>
    <t>60647472</t>
  </si>
  <si>
    <t>354</t>
  </si>
  <si>
    <t>Родионово-Несветайский район</t>
  </si>
  <si>
    <t>60648000</t>
  </si>
  <si>
    <t>Барило-Крепинское сельское поселение</t>
  </si>
  <si>
    <t>60648410</t>
  </si>
  <si>
    <t>355</t>
  </si>
  <si>
    <t>Болдыревское сельское поселение</t>
  </si>
  <si>
    <t>60648415</t>
  </si>
  <si>
    <t>356</t>
  </si>
  <si>
    <t>Большекрепинское сельское поселение</t>
  </si>
  <si>
    <t>60648420</t>
  </si>
  <si>
    <t>357</t>
  </si>
  <si>
    <t>60648425</t>
  </si>
  <si>
    <t>358</t>
  </si>
  <si>
    <t>60648436</t>
  </si>
  <si>
    <t>359</t>
  </si>
  <si>
    <t>360</t>
  </si>
  <si>
    <t>Родионово-Несветайское сельское поселение</t>
  </si>
  <si>
    <t>60648447</t>
  </si>
  <si>
    <t>361</t>
  </si>
  <si>
    <t>Сальский район</t>
  </si>
  <si>
    <t>60650000</t>
  </si>
  <si>
    <t>60650410</t>
  </si>
  <si>
    <t>362</t>
  </si>
  <si>
    <t>Гигантовское сельское поселение</t>
  </si>
  <si>
    <t>60650412</t>
  </si>
  <si>
    <t>363</t>
  </si>
  <si>
    <t>60650415</t>
  </si>
  <si>
    <t>364</t>
  </si>
  <si>
    <t>Ивановское сельское поселение</t>
  </si>
  <si>
    <t>60650420</t>
  </si>
  <si>
    <t>365</t>
  </si>
  <si>
    <t>Кручено-Балковское сельское поселение</t>
  </si>
  <si>
    <t>60650425</t>
  </si>
  <si>
    <t>366</t>
  </si>
  <si>
    <t>60650430</t>
  </si>
  <si>
    <t>367</t>
  </si>
  <si>
    <t>Новоегорлыкское сельское поселение</t>
  </si>
  <si>
    <t>60650435</t>
  </si>
  <si>
    <t>368</t>
  </si>
  <si>
    <t>Рыбасовское сельское поселение</t>
  </si>
  <si>
    <t>60650442</t>
  </si>
  <si>
    <t>369</t>
  </si>
  <si>
    <t>370</t>
  </si>
  <si>
    <t>Сальское городское поселение</t>
  </si>
  <si>
    <t>60650101</t>
  </si>
  <si>
    <t>371</t>
  </si>
  <si>
    <t>Сандатовское сельское поселение</t>
  </si>
  <si>
    <t>60650445</t>
  </si>
  <si>
    <t>372</t>
  </si>
  <si>
    <t>Юловское сельское поселение</t>
  </si>
  <si>
    <t>60650460</t>
  </si>
  <si>
    <t>373</t>
  </si>
  <si>
    <t>Семикаракорский район</t>
  </si>
  <si>
    <t>60651000</t>
  </si>
  <si>
    <t>Бакланниковское сельское поселение</t>
  </si>
  <si>
    <t>60651404</t>
  </si>
  <si>
    <t>374</t>
  </si>
  <si>
    <t>Большемечетновское сельское поселение</t>
  </si>
  <si>
    <t>60651405</t>
  </si>
  <si>
    <t>375</t>
  </si>
  <si>
    <t>Задоно-Кагальницкое сельское поселение</t>
  </si>
  <si>
    <t>60651410</t>
  </si>
  <si>
    <t>376</t>
  </si>
  <si>
    <t>Золоторевское сельское поселение</t>
  </si>
  <si>
    <t>60651415</t>
  </si>
  <si>
    <t>377</t>
  </si>
  <si>
    <t>Кочетовское сельское поселение</t>
  </si>
  <si>
    <t>60651420</t>
  </si>
  <si>
    <t>378</t>
  </si>
  <si>
    <t>Кузнецовское сельское поселение</t>
  </si>
  <si>
    <t>60651425</t>
  </si>
  <si>
    <t>379</t>
  </si>
  <si>
    <t>Новозолотовское сельское поселение</t>
  </si>
  <si>
    <t>60651430</t>
  </si>
  <si>
    <t>380</t>
  </si>
  <si>
    <t>381</t>
  </si>
  <si>
    <t>Семикаракорское городское поселение</t>
  </si>
  <si>
    <t>60651101</t>
  </si>
  <si>
    <t>382</t>
  </si>
  <si>
    <t>Сусатское сельское поселение</t>
  </si>
  <si>
    <t>60651440</t>
  </si>
  <si>
    <t>383</t>
  </si>
  <si>
    <t>Топилинское сельское поселение</t>
  </si>
  <si>
    <t>60651450</t>
  </si>
  <si>
    <t>384</t>
  </si>
  <si>
    <t>Советский район</t>
  </si>
  <si>
    <t>60652000</t>
  </si>
  <si>
    <t>Калач-Куртлакское сельское поселение</t>
  </si>
  <si>
    <t>60652414</t>
  </si>
  <si>
    <t>385</t>
  </si>
  <si>
    <t>386</t>
  </si>
  <si>
    <t>Советское сельское поселение</t>
  </si>
  <si>
    <t>60652426</t>
  </si>
  <si>
    <t>387</t>
  </si>
  <si>
    <t>Чирское сельское поселение</t>
  </si>
  <si>
    <t>60652437</t>
  </si>
  <si>
    <t>388</t>
  </si>
  <si>
    <t>Тарасовский район</t>
  </si>
  <si>
    <t>60653000</t>
  </si>
  <si>
    <t>Большинское сельское поселение</t>
  </si>
  <si>
    <t>60653405</t>
  </si>
  <si>
    <t>389</t>
  </si>
  <si>
    <t>Войковское сельское поселение</t>
  </si>
  <si>
    <t>60653410</t>
  </si>
  <si>
    <t>390</t>
  </si>
  <si>
    <t>Дячкинское сельское поселение</t>
  </si>
  <si>
    <t>60653415</t>
  </si>
  <si>
    <t>391</t>
  </si>
  <si>
    <t>Ефремово-Степановское сельское поселение</t>
  </si>
  <si>
    <t>60653420</t>
  </si>
  <si>
    <t>392</t>
  </si>
  <si>
    <t>Зеленовское сельское поселение</t>
  </si>
  <si>
    <t>60653425</t>
  </si>
  <si>
    <t>393</t>
  </si>
  <si>
    <t>Колушкинское сельское поселение</t>
  </si>
  <si>
    <t>60653430</t>
  </si>
  <si>
    <t>394</t>
  </si>
  <si>
    <t>60653435</t>
  </si>
  <si>
    <t>395</t>
  </si>
  <si>
    <t>Курно-Липовское сельское поселение</t>
  </si>
  <si>
    <t>60653440</t>
  </si>
  <si>
    <t>396</t>
  </si>
  <si>
    <t>Митякинское сельское поселение</t>
  </si>
  <si>
    <t>60653445</t>
  </si>
  <si>
    <t>397</t>
  </si>
  <si>
    <t>398</t>
  </si>
  <si>
    <t>Тарасовское сельское поселение</t>
  </si>
  <si>
    <t>60653453</t>
  </si>
  <si>
    <t>399</t>
  </si>
  <si>
    <t>Тацинский район</t>
  </si>
  <si>
    <t>60654000</t>
  </si>
  <si>
    <t>Быстрогорское сельское поселение</t>
  </si>
  <si>
    <t>60654407</t>
  </si>
  <si>
    <t>400</t>
  </si>
  <si>
    <t>Верхнеобливское сельское поселение</t>
  </si>
  <si>
    <t>60654411</t>
  </si>
  <si>
    <t>401</t>
  </si>
  <si>
    <t>Ермаковское сельское поселение</t>
  </si>
  <si>
    <t>60654422</t>
  </si>
  <si>
    <t>402</t>
  </si>
  <si>
    <t>Жирновское сельское поселение</t>
  </si>
  <si>
    <t>60654424</t>
  </si>
  <si>
    <t>403</t>
  </si>
  <si>
    <t>Зазерское сельское поселение</t>
  </si>
  <si>
    <t>60654433</t>
  </si>
  <si>
    <t>404</t>
  </si>
  <si>
    <t>Ковылкинское сельское поселение</t>
  </si>
  <si>
    <t>60654444</t>
  </si>
  <si>
    <t>405</t>
  </si>
  <si>
    <t>60654448</t>
  </si>
  <si>
    <t>406</t>
  </si>
  <si>
    <t>Скосырское сельское поселение</t>
  </si>
  <si>
    <t>60654456</t>
  </si>
  <si>
    <t>407</t>
  </si>
  <si>
    <t>60654460</t>
  </si>
  <si>
    <t>408</t>
  </si>
  <si>
    <t>409</t>
  </si>
  <si>
    <t>Тацинское сельское поселение</t>
  </si>
  <si>
    <t>60654465</t>
  </si>
  <si>
    <t>410</t>
  </si>
  <si>
    <t>Углегорское сельское поселение</t>
  </si>
  <si>
    <t>60654467</t>
  </si>
  <si>
    <t>411</t>
  </si>
  <si>
    <t>Усть-Донецкий район</t>
  </si>
  <si>
    <t>60655000</t>
  </si>
  <si>
    <t>Апаринское сельское поселение</t>
  </si>
  <si>
    <t>60655405</t>
  </si>
  <si>
    <t>412</t>
  </si>
  <si>
    <t>Верхнекудрюченское сельское поселение</t>
  </si>
  <si>
    <t>60655410</t>
  </si>
  <si>
    <t>413</t>
  </si>
  <si>
    <t>60655423</t>
  </si>
  <si>
    <t>414</t>
  </si>
  <si>
    <t>Мелиховское сельское поселение</t>
  </si>
  <si>
    <t>60655428</t>
  </si>
  <si>
    <t>415</t>
  </si>
  <si>
    <t>Нижнекундрюченское сельское поселение</t>
  </si>
  <si>
    <t>60655432</t>
  </si>
  <si>
    <t>416</t>
  </si>
  <si>
    <t>Пухляковское сельское поселение</t>
  </si>
  <si>
    <t>60655440</t>
  </si>
  <si>
    <t>Раздорское сельское поселение</t>
  </si>
  <si>
    <t>60655450</t>
  </si>
  <si>
    <t>418</t>
  </si>
  <si>
    <t>419</t>
  </si>
  <si>
    <t>Усть-Донецкое городское поселение</t>
  </si>
  <si>
    <t>60655151</t>
  </si>
  <si>
    <t>420</t>
  </si>
  <si>
    <t>Целинский район</t>
  </si>
  <si>
    <t>60656000</t>
  </si>
  <si>
    <t>60656420</t>
  </si>
  <si>
    <t>421</t>
  </si>
  <si>
    <t>Лопанское сельское поселение</t>
  </si>
  <si>
    <t>60656425</t>
  </si>
  <si>
    <t>422</t>
  </si>
  <si>
    <t>60656430</t>
  </si>
  <si>
    <t>423</t>
  </si>
  <si>
    <t>Новоцелинское сельское поселение</t>
  </si>
  <si>
    <t>60656432</t>
  </si>
  <si>
    <t>424</t>
  </si>
  <si>
    <t>Ольшанское сельское поселение</t>
  </si>
  <si>
    <t>60656435</t>
  </si>
  <si>
    <t>425</t>
  </si>
  <si>
    <t>Среднеегорлыкское сельское поселение</t>
  </si>
  <si>
    <t>60656440</t>
  </si>
  <si>
    <t>426</t>
  </si>
  <si>
    <t>Хлеборобное сельское поселение</t>
  </si>
  <si>
    <t>60656450</t>
  </si>
  <si>
    <t>427</t>
  </si>
  <si>
    <t>428</t>
  </si>
  <si>
    <t>Целинское сельское поселение</t>
  </si>
  <si>
    <t>60656455</t>
  </si>
  <si>
    <t>429</t>
  </si>
  <si>
    <t>60656460</t>
  </si>
  <si>
    <t>430</t>
  </si>
  <si>
    <t>Цимлянский район</t>
  </si>
  <si>
    <t>60657000</t>
  </si>
  <si>
    <t>60657420</t>
  </si>
  <si>
    <t>431</t>
  </si>
  <si>
    <t>Красноярское сельское поселение</t>
  </si>
  <si>
    <t>60657430</t>
  </si>
  <si>
    <t>432</t>
  </si>
  <si>
    <t>Лозновское сельское поселение</t>
  </si>
  <si>
    <t>60657433</t>
  </si>
  <si>
    <t>433</t>
  </si>
  <si>
    <t>Маркинское сельское поселение</t>
  </si>
  <si>
    <t>60657435</t>
  </si>
  <si>
    <t>434</t>
  </si>
  <si>
    <t>Новоцимлянское сельское поселение</t>
  </si>
  <si>
    <t>60657440</t>
  </si>
  <si>
    <t>435</t>
  </si>
  <si>
    <t>Саркеловское сельское поселение</t>
  </si>
  <si>
    <t>60657444</t>
  </si>
  <si>
    <t>436</t>
  </si>
  <si>
    <t>437</t>
  </si>
  <si>
    <t>Цимлянское городское поселение</t>
  </si>
  <si>
    <t>60657101</t>
  </si>
  <si>
    <t>438</t>
  </si>
  <si>
    <t>Чертковский район</t>
  </si>
  <si>
    <t>60658000</t>
  </si>
  <si>
    <t>Алексеево-Лозовское сельское поселение</t>
  </si>
  <si>
    <t>60658404</t>
  </si>
  <si>
    <t>439</t>
  </si>
  <si>
    <t>60658416</t>
  </si>
  <si>
    <t>440</t>
  </si>
  <si>
    <t>Зубрилинское сельское поселение</t>
  </si>
  <si>
    <t>60658420</t>
  </si>
  <si>
    <t>441</t>
  </si>
  <si>
    <t>60658424</t>
  </si>
  <si>
    <t>442</t>
  </si>
  <si>
    <t>Маньковское сельское поселение</t>
  </si>
  <si>
    <t>60658428</t>
  </si>
  <si>
    <t>443</t>
  </si>
  <si>
    <t>Михайлово-Александровское сельское поселение</t>
  </si>
  <si>
    <t>60658432</t>
  </si>
  <si>
    <t>444</t>
  </si>
  <si>
    <t>Нагибинское сельское поселение</t>
  </si>
  <si>
    <t>60658434</t>
  </si>
  <si>
    <t>445</t>
  </si>
  <si>
    <t>Ольховчанское сельское поселение</t>
  </si>
  <si>
    <t>60658436</t>
  </si>
  <si>
    <t>446</t>
  </si>
  <si>
    <t>Осиковское сельское поселение</t>
  </si>
  <si>
    <t>60658438</t>
  </si>
  <si>
    <t>447</t>
  </si>
  <si>
    <t>Сетрковское сельское поселение</t>
  </si>
  <si>
    <t>60658444</t>
  </si>
  <si>
    <t>448</t>
  </si>
  <si>
    <t>Сохрановское сельское поселение</t>
  </si>
  <si>
    <t>60658448</t>
  </si>
  <si>
    <t>449</t>
  </si>
  <si>
    <t>450</t>
  </si>
  <si>
    <t>Чертковское сельское поселение</t>
  </si>
  <si>
    <t>60658454</t>
  </si>
  <si>
    <t>451</t>
  </si>
  <si>
    <t>Шептуховское сельское поселение</t>
  </si>
  <si>
    <t>60658456</t>
  </si>
  <si>
    <t>452</t>
  </si>
  <si>
    <t>Щедровское сельское поселение</t>
  </si>
  <si>
    <t>60658460</t>
  </si>
  <si>
    <t>453</t>
  </si>
  <si>
    <t>Шолоховский район</t>
  </si>
  <si>
    <t>60659000</t>
  </si>
  <si>
    <t>Базковское сельское поселение</t>
  </si>
  <si>
    <t>60659405</t>
  </si>
  <si>
    <t>454</t>
  </si>
  <si>
    <t>Вешенское сельское поселение</t>
  </si>
  <si>
    <t>60659410</t>
  </si>
  <si>
    <t>455</t>
  </si>
  <si>
    <t>Дубровское сельское поселение</t>
  </si>
  <si>
    <t>60659415</t>
  </si>
  <si>
    <t>456</t>
  </si>
  <si>
    <t>Дударевское сельское поселение</t>
  </si>
  <si>
    <t>60659420</t>
  </si>
  <si>
    <t>457</t>
  </si>
  <si>
    <t>60659425</t>
  </si>
  <si>
    <t>458</t>
  </si>
  <si>
    <t>Колундаевское сельское поселение</t>
  </si>
  <si>
    <t>60659430</t>
  </si>
  <si>
    <t>459</t>
  </si>
  <si>
    <t>Кружилинское сельское поселение</t>
  </si>
  <si>
    <t>60659435</t>
  </si>
  <si>
    <t>460</t>
  </si>
  <si>
    <t>Меркуловское сельское поселение</t>
  </si>
  <si>
    <t>60659440</t>
  </si>
  <si>
    <t>461</t>
  </si>
  <si>
    <t>Терновское сельское поселение</t>
  </si>
  <si>
    <t>60659460</t>
  </si>
  <si>
    <t>462</t>
  </si>
  <si>
    <t>463</t>
  </si>
  <si>
    <t>ID</t>
  </si>
  <si>
    <t>LINK_NAME</t>
  </si>
  <si>
    <t>https://portal.eias.ru/Portal/DownloadPage.aspx?type=12&amp;guid=????????-????-????-????-????????????</t>
  </si>
  <si>
    <t>ALL</t>
  </si>
  <si>
    <t>https://eias.fstrf.ru/disclo/get_file?p_guid=????????-????-????-????-????????????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</si>
</sst>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0" formatCode="dd\.mm\.yyyy"/>
    <numFmt numFmtId="181" formatCode="_(* #,##0.00_);_(* \(#,##0.00\);_(* &quot;-&quot;??_);_(@_)"/>
    <numFmt numFmtId="182" formatCode="_(* #,##0_);_(* \(#,##0\);_(* &quot;-&quot;_);_(@_)"/>
    <numFmt numFmtId="183" formatCode="_(&quot;₽&quot;* #,##0.00_);_(&quot;₽&quot;* \(#,##0.00\);_(&quot;₽&quot;* &quot;-&quot;??_);_(@_)"/>
    <numFmt numFmtId="184" formatCode="_(&quot;₽&quot;* #,##0_);_(&quot;₽&quot;* \(#,##0\);_(&quot;₽&quot;* &quot;-&quot;_);_(@_)"/>
    <numFmt numFmtId="185" formatCode="_-* #,##0.00[$€-1]_-;\-* #,##0.00[$€-1]_-;_-* &quot;-&quot;??[$€-1]_-"/>
    <numFmt numFmtId="186" formatCode="#,##0.0"/>
    <numFmt numFmtId="187" formatCode="#,##0.000"/>
    <numFmt numFmtId="188" formatCode="#,##0.0000"/>
  </numFmts>
  <fonts count="89">
    <font>
      <sz val="9"/>
      <color rgb="FF000000"/>
      <name val="Tahoma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33399"/>
      <name val="Calibri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sz val="12"/>
      <color auto="1"/>
      <name val="Arial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0"/>
      <color auto="1"/>
      <name val="Helv"/>
    </font>
    <font>
      <sz val="8"/>
      <color auto="1"/>
      <name val="Arial"/>
    </font>
    <font>
      <sz val="9"/>
      <color auto="1"/>
      <name val="Tahoma"/>
    </font>
    <font>
      <sz val="8"/>
      <color auto="1"/>
      <name val="Palatino"/>
    </font>
    <font>
      <u/>
      <sz val="10"/>
      <color rgb="FF800080"/>
      <name val="Arial Cyr"/>
    </font>
    <font>
      <sz val="10"/>
      <color auto="1"/>
      <name val="Tahoma"/>
    </font>
    <font>
      <u/>
      <sz val="10"/>
      <color rgb="FF0000FF"/>
      <name val="Arial Cyr"/>
    </font>
    <font>
      <sz val="8"/>
      <color auto="1"/>
      <name val="Helv"/>
    </font>
    <font>
      <sz val="11"/>
      <color auto="1"/>
      <name val="Tahoma"/>
    </font>
    <font>
      <u/>
      <sz val="9"/>
      <color rgb="FF333399"/>
      <name val="Tahoma"/>
    </font>
    <font>
      <b/>
      <u/>
      <sz val="11"/>
      <color rgb="FF0000FF"/>
      <name val="Arial"/>
    </font>
    <font>
      <u/>
      <sz val="9"/>
      <color rgb="FF0000FF"/>
      <name val="Tahoma"/>
    </font>
    <font>
      <b/>
      <sz val="14"/>
      <color auto="1"/>
      <name val="Franklin Gothic Medium"/>
    </font>
    <font>
      <b/>
      <sz val="9"/>
      <color auto="1"/>
      <name val="Tahoma"/>
    </font>
    <font>
      <sz val="11"/>
      <color rgb="FF000000"/>
      <name val="Calibri"/>
    </font>
    <font>
      <sz val="10"/>
      <color auto="1"/>
      <name val="Arial Cyr"/>
    </font>
    <font>
      <sz val="9"/>
      <color rgb="FF00FF00"/>
      <name val="Tahoma"/>
    </font>
    <font>
      <sz val="9"/>
      <color rgb="FFEAEAEA"/>
      <name val="Tahoma"/>
    </font>
    <font>
      <b/>
      <sz val="10"/>
      <color auto="1"/>
      <name val="Tahoma"/>
    </font>
    <font>
      <sz val="9"/>
      <color rgb="FFBCBCBC"/>
      <name val="Tahoma"/>
    </font>
    <font>
      <sz val="11"/>
      <color rgb="FFBCBCBC"/>
      <name val="Wingdings 2"/>
    </font>
    <font>
      <sz val="8"/>
      <color auto="1"/>
      <name val="Tahoma"/>
    </font>
    <font>
      <sz val="9"/>
      <color rgb="FF333399"/>
      <name val="Tahoma"/>
    </font>
    <font>
      <sz val="9"/>
      <color rgb="FFCC0000"/>
      <name val="Tahoma"/>
    </font>
    <font>
      <sz val="9"/>
      <color rgb="FF993300"/>
      <name val="Tahoma"/>
    </font>
    <font>
      <sz val="11"/>
      <color auto="1"/>
      <name val="Wingdings 2"/>
    </font>
    <font>
      <b/>
      <u/>
      <sz val="9"/>
      <color auto="1"/>
      <name val="Tahoma"/>
    </font>
    <font>
      <sz val="12"/>
      <color rgb="FFEAEAEA"/>
      <name val="Tahoma"/>
    </font>
    <font>
      <sz val="12"/>
      <color auto="1"/>
      <name val="Tahoma"/>
    </font>
    <font>
      <sz val="12"/>
      <color rgb="FF000000"/>
      <name val="Tahoma"/>
    </font>
    <font>
      <sz val="1"/>
      <color rgb="FFEAEAEA"/>
      <name val="Tahoma"/>
    </font>
    <font>
      <sz val="15"/>
      <color rgb="FF000000"/>
      <name val="Tahoma"/>
    </font>
    <font>
      <sz val="8"/>
      <color rgb="FF000000"/>
      <name val="Tahoma"/>
    </font>
    <font>
      <sz val="15"/>
      <color rgb="FFEAEAEA"/>
      <name val="Tahoma"/>
    </font>
    <font>
      <sz val="15"/>
      <color auto="1"/>
      <name val="Tahoma"/>
    </font>
    <font>
      <sz val="1"/>
      <color rgb="FF000000"/>
      <name val="Tahoma"/>
    </font>
    <font>
      <sz val="11"/>
      <color rgb="FFEAEAEA"/>
      <name val="Wingdings 2"/>
    </font>
    <font>
      <sz val="1"/>
      <color theme="0"/>
      <name val="Tahoma"/>
    </font>
    <font>
      <sz val="1"/>
      <color theme="0"/>
      <name val="Wingdings 2"/>
    </font>
    <font>
      <sz val="9"/>
      <color theme="0"/>
      <name val="Tahoma"/>
    </font>
    <font>
      <sz val="1"/>
      <color auto="1"/>
      <name val="Tahoma"/>
    </font>
    <font>
      <sz val="3"/>
      <color rgb="FFCC0000"/>
      <name val="Tahoma"/>
    </font>
    <font>
      <sz val="3"/>
      <color rgb="FFEAEAEA"/>
      <name val="Tahoma"/>
    </font>
    <font>
      <sz val="3"/>
      <color auto="1"/>
      <name val="Tahoma"/>
    </font>
    <font>
      <sz val="1"/>
      <color rgb="FFCC0000"/>
      <name val="Tahoma"/>
    </font>
    <font>
      <b/>
      <sz val="1"/>
      <color auto="1"/>
      <name val="Tahoma"/>
    </font>
    <font>
      <sz val="18"/>
      <color auto="1"/>
      <name val="Tahoma"/>
    </font>
    <font>
      <b/>
      <u/>
      <sz val="9"/>
      <color rgb="FF333399"/>
      <name val="Tahoma"/>
    </font>
    <font>
      <b/>
      <sz val="9"/>
      <color rgb="FFEAEAEA"/>
      <name val="Tahoma"/>
    </font>
    <font>
      <sz val="1"/>
      <color rgb="FFBCBCBC"/>
      <name val="Tahoma"/>
    </font>
    <font>
      <sz val="11"/>
      <color rgb="FF000000"/>
      <name val="Tahoma"/>
    </font>
    <font>
      <b/>
      <sz val="15"/>
      <color auto="1"/>
      <name val="Tahoma"/>
    </font>
    <font>
      <sz val="3"/>
      <color rgb="FF000000"/>
      <name val="Tahoma"/>
    </font>
    <font>
      <sz val="3"/>
      <color theme="0"/>
      <name val="Tahoma"/>
    </font>
    <font>
      <sz val="3"/>
      <color rgb="FFBCBCBC"/>
      <name val="Tahoma"/>
    </font>
    <font>
      <sz val="1"/>
      <color rgb="FF333399"/>
      <name val="Tahoma"/>
    </font>
    <font>
      <sz val="15"/>
      <color theme="0"/>
      <name val="Tahoma"/>
    </font>
    <font>
      <sz val="11"/>
      <color auto="1"/>
      <name val="Webdings2"/>
    </font>
    <font>
      <sz val="9"/>
      <color theme="0"/>
      <name val="Wingdings 2"/>
    </font>
    <font>
      <b/>
      <sz val="9"/>
      <color rgb="FF000080"/>
      <name val="Tahoma"/>
    </font>
    <font>
      <sz val="14"/>
      <color rgb="FFC0C0C0"/>
      <name val="Calibri"/>
      <scheme val="minor"/>
    </font>
    <font>
      <b/>
      <u/>
      <sz val="11"/>
      <color rgb="FF0000FF"/>
      <name val="Tahoma"/>
    </font>
    <font>
      <sz val="11"/>
      <color rgb="FFFFFFFF"/>
      <name val="Tahoma"/>
    </font>
    <font>
      <u/>
      <sz val="20"/>
      <color rgb="FF003366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11"/>
      <color rgb="FFEAEAEA"/>
      <name val="Calibri"/>
    </font>
    <font>
      <u/>
      <sz val="9"/>
      <color theme="10"/>
      <name val="Tahoma"/>
    </font>
  </fonts>
  <fills count="5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969696"/>
      </patternFill>
    </fill>
    <fill>
      <patternFill patternType="solid">
        <fgColor rgb="FF00FF00"/>
      </patternFill>
    </fill>
    <fill>
      <patternFill patternType="solid">
        <fgColor rgb="FFFFFFFF"/>
      </patternFill>
    </fill>
    <fill>
      <patternFill patternType="solid">
        <fgColor rgb="FFD7EAD3"/>
      </patternFill>
    </fill>
    <fill>
      <patternFill patternType="solid">
        <fgColor rgb="FFFFB7B7"/>
      </patternFill>
    </fill>
    <fill>
      <patternFill patternType="lightDown">
        <fgColor rgb="FFC0C0C0"/>
      </patternFill>
    </fill>
    <fill>
      <patternFill patternType="solid">
        <fgColor rgb="FFFFFFC0"/>
      </patternFill>
    </fill>
    <fill>
      <patternFill patternType="solid">
        <fgColor rgb="FFE3FAFD"/>
      </patternFill>
    </fill>
    <fill>
      <patternFill patternType="solid">
        <fgColor rgb="FFB7E4FF"/>
      </patternFill>
    </fill>
    <fill>
      <patternFill patternType="solid">
        <fgColor rgb="FFEAEAEA"/>
      </patternFill>
    </fill>
    <fill>
      <patternFill patternType="solid">
        <fgColor rgb="FFFFFF00"/>
      </patternFill>
    </fill>
    <fill>
      <patternFill patternType="solid">
        <fgColor rgb="FF00B0F0"/>
      </patternFill>
    </fill>
    <fill>
      <patternFill patternType="solid">
        <fgColor rgb="FFD3DBDB"/>
      </patternFill>
    </fill>
    <fill>
      <patternFill patternType="solid">
        <fgColor theme="0" tint="-0.15"/>
      </patternFill>
    </fill>
    <fill>
      <patternFill patternType="solid">
        <fgColor rgb="FFBCBCBC"/>
      </patternFill>
    </fill>
  </fills>
  <borders count="45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C0C0C0"/>
      </top>
      <bottom style="thin">
        <color rgb="FFC0C0C0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C0C0C0"/>
      </left>
      <right/>
      <top style="thin">
        <color rgb="FFC0C0C0"/>
      </top>
      <bottom style="thin">
        <color rgb="FFC0C0C0"/>
      </bottom>
    </border>
    <border>
      <left/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/>
    </border>
    <border>
      <left style="thin">
        <color rgb="FFC0C0C0"/>
      </left>
      <right style="thin">
        <color rgb="FFC0C0C0"/>
      </right>
      <top/>
      <bottom/>
    </border>
    <border>
      <left style="thin">
        <color rgb="FFC0C0C0"/>
      </left>
      <right/>
      <top style="thin">
        <color rgb="FFC0C0C0"/>
      </top>
      <bottom/>
    </border>
    <border>
      <left style="thin">
        <color rgb="FFC0C0C0"/>
      </left>
      <right style="thin">
        <color rgb="FFC0C0C0"/>
      </right>
      <top/>
      <bottom style="thin">
        <color rgb="FFC0C0C0"/>
      </bottom>
    </border>
    <border>
      <left style="thin">
        <color rgb="FFC0C0C0"/>
      </left>
      <right/>
      <top/>
      <bottom/>
    </border>
    <border>
      <left/>
      <right/>
      <top style="thin">
        <color rgb="FFC0C0C0"/>
      </top>
      <bottom/>
    </border>
    <border>
      <left/>
      <right style="thin">
        <color rgb="FFC0C0C0"/>
      </right>
      <top/>
      <bottom/>
    </border>
    <border>
      <left/>
      <right style="thin">
        <color rgb="FFC0C0C0"/>
      </right>
      <top style="thin">
        <color rgb="FFC0C0C0"/>
      </top>
      <bottom/>
    </border>
    <border>
      <left/>
      <right/>
      <top/>
      <bottom style="thin">
        <color rgb="FFC0C0C0"/>
      </bottom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</border>
    <border>
      <left/>
      <right/>
      <top style="thin">
        <color rgb="FFBCBCBC"/>
      </top>
      <bottom/>
    </border>
    <border>
      <left/>
      <right/>
      <top/>
      <bottom style="thin">
        <color rgb="FFBCBCBC"/>
      </bottom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 style="thin">
        <color rgb="FFC0C0C0"/>
      </left>
      <right/>
      <top/>
      <bottom style="thin">
        <color rgb="FFC0C0C0"/>
      </bottom>
    </border>
    <border>
      <left/>
      <right style="thin">
        <color rgb="FFC0C0C0"/>
      </right>
      <top/>
      <bottom style="thin">
        <color rgb="FFC0C0C0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/>
      <right/>
      <top style="thin">
        <color rgb="FFBCBCBC"/>
      </top>
      <bottom style="thin">
        <color rgb="FFBCBCBC"/>
      </bottom>
    </border>
  </borders>
  <cellStyleXfs count="75">
    <xf numFmtId="49" fontId="0" fillId="0" borderId="0" applyFont="1" applyFill="0" applyBorder="0">
      <alignment vertical="top"/>
    </xf>
    <xf numFmtId="0" fontId="1" fillId="2" borderId="0" applyFont="1" applyFill="1" applyBorder="0">
      <alignment vertical="top"/>
    </xf>
    <xf numFmtId="0" fontId="1" fillId="3" borderId="0" applyFont="1" applyFill="1" applyBorder="0">
      <alignment vertical="top"/>
    </xf>
    <xf numFmtId="0" fontId="1" fillId="4" borderId="0" applyFont="1" applyFill="1" applyBorder="0">
      <alignment vertical="top"/>
    </xf>
    <xf numFmtId="0" fontId="1" fillId="5" borderId="0" applyFont="1" applyFill="1" applyBorder="0">
      <alignment vertical="top"/>
    </xf>
    <xf numFmtId="0" fontId="1" fillId="6" borderId="0" applyFont="1" applyFill="1" applyBorder="0">
      <alignment vertical="top"/>
    </xf>
    <xf numFmtId="0" fontId="1" fillId="7" borderId="0" applyFont="1" applyFill="1" applyBorder="0">
      <alignment vertical="top"/>
    </xf>
    <xf numFmtId="0" fontId="1" fillId="8" borderId="0" applyFont="1" applyFill="1" applyBorder="0">
      <alignment vertical="top"/>
    </xf>
    <xf numFmtId="0" fontId="1" fillId="9" borderId="0" applyFont="1" applyFill="1" applyBorder="0">
      <alignment vertical="top"/>
    </xf>
    <xf numFmtId="0" fontId="1" fillId="10" borderId="0" applyFont="1" applyFill="1" applyBorder="0">
      <alignment vertical="top"/>
    </xf>
    <xf numFmtId="0" fontId="1" fillId="11" borderId="0" applyFont="1" applyFill="1" applyBorder="0">
      <alignment vertical="top"/>
    </xf>
    <xf numFmtId="0" fontId="1" fillId="12" borderId="0" applyFont="1" applyFill="1" applyBorder="0">
      <alignment vertical="top"/>
    </xf>
    <xf numFmtId="0" fontId="1" fillId="13" borderId="0" applyFont="1" applyFill="1" applyBorder="0">
      <alignment vertical="top"/>
    </xf>
    <xf numFmtId="0" fontId="2" fillId="14" borderId="0" applyFont="1" applyFill="1" applyBorder="0">
      <alignment vertical="top"/>
    </xf>
    <xf numFmtId="0" fontId="2" fillId="15" borderId="0" applyFont="1" applyFill="1" applyBorder="0">
      <alignment vertical="top"/>
    </xf>
    <xf numFmtId="0" fontId="2" fillId="16" borderId="0" applyFont="1" applyFill="1" applyBorder="0">
      <alignment vertical="top"/>
    </xf>
    <xf numFmtId="0" fontId="2" fillId="17" borderId="0" applyFont="1" applyFill="1" applyBorder="0">
      <alignment vertical="top"/>
    </xf>
    <xf numFmtId="0" fontId="2" fillId="18" borderId="0" applyFont="1" applyFill="1" applyBorder="0">
      <alignment vertical="top"/>
    </xf>
    <xf numFmtId="0" fontId="2" fillId="19" borderId="0" applyFont="1" applyFill="1" applyBorder="0">
      <alignment vertical="top"/>
    </xf>
    <xf numFmtId="0" fontId="2" fillId="20" borderId="0" applyFont="1" applyFill="1" applyBorder="0">
      <alignment vertical="top"/>
    </xf>
    <xf numFmtId="0" fontId="2" fillId="21" borderId="0" applyFont="1" applyFill="1" applyBorder="0">
      <alignment vertical="top"/>
    </xf>
    <xf numFmtId="0" fontId="2" fillId="22" borderId="0" applyFont="1" applyFill="1" applyBorder="0">
      <alignment vertical="top"/>
    </xf>
    <xf numFmtId="0" fontId="2" fillId="23" borderId="0" applyFont="1" applyFill="1" applyBorder="0">
      <alignment vertical="top"/>
    </xf>
    <xf numFmtId="0" fontId="2" fillId="24" borderId="0" applyFont="1" applyFill="1" applyBorder="0">
      <alignment vertical="top"/>
    </xf>
    <xf numFmtId="0" fontId="2" fillId="25" borderId="0" applyFont="1" applyFill="1" applyBorder="0">
      <alignment vertical="top"/>
    </xf>
    <xf numFmtId="0" fontId="3" fillId="26" borderId="0" applyFont="1" applyFill="1" applyBorder="0">
      <alignment vertical="top"/>
    </xf>
    <xf numFmtId="0" fontId="4" fillId="27" borderId="1" applyFont="1" applyFill="1" applyBorder="1">
      <alignment vertical="top"/>
    </xf>
    <xf numFmtId="0" fontId="5" fillId="28" borderId="2" applyFont="1" applyFill="1" applyBorder="1">
      <alignment vertical="top"/>
    </xf>
    <xf numFmtId="181" fontId="6" fillId="0" borderId="0" applyFont="0" applyFill="0" applyBorder="0" applyNumberFormat="1">
      <alignment vertical="top"/>
    </xf>
    <xf numFmtId="182" fontId="6" fillId="0" borderId="0" applyFont="0" applyFill="0" applyBorder="0" applyNumberFormat="1">
      <alignment vertical="top"/>
    </xf>
    <xf numFmtId="183" fontId="6" fillId="0" borderId="0" applyFont="0" applyFill="0" applyBorder="0" applyNumberFormat="1">
      <alignment vertical="top"/>
    </xf>
    <xf numFmtId="184" fontId="6" fillId="0" borderId="0" applyFont="0" applyFill="0" applyBorder="0" applyNumberFormat="1">
      <alignment vertical="top"/>
    </xf>
    <xf numFmtId="0" fontId="7" fillId="0" borderId="0" applyFont="1" applyFill="0" applyBorder="0">
      <alignment vertical="top"/>
    </xf>
    <xf numFmtId="0" fontId="8" fillId="29" borderId="0" applyFont="1" applyFill="1" applyBorder="0">
      <alignment vertical="top"/>
    </xf>
    <xf numFmtId="0" fontId="9" fillId="0" borderId="3" applyFont="1" applyFill="0" applyBorder="1">
      <alignment vertical="top"/>
    </xf>
    <xf numFmtId="0" fontId="10" fillId="0" borderId="4" applyFont="1" applyFill="0" applyBorder="1">
      <alignment vertical="top"/>
    </xf>
    <xf numFmtId="0" fontId="11" fillId="0" borderId="5" applyFont="1" applyFill="0" applyBorder="1">
      <alignment vertical="top"/>
    </xf>
    <xf numFmtId="0" fontId="11" fillId="0" borderId="0" applyFont="1" applyFill="0" applyBorder="0">
      <alignment vertical="top"/>
    </xf>
    <xf numFmtId="0" fontId="12" fillId="30" borderId="6" applyFont="1" applyFill="1" applyBorder="1">
      <alignment vertical="top"/>
    </xf>
    <xf numFmtId="0" fontId="13" fillId="0" borderId="7" applyFont="1" applyFill="0" applyBorder="1">
      <alignment vertical="top"/>
    </xf>
    <xf numFmtId="0" fontId="14" fillId="31" borderId="0" applyFont="1" applyFill="1" applyBorder="0">
      <alignment vertical="top"/>
    </xf>
    <xf numFmtId="0" fontId="15" fillId="0" borderId="0" applyFont="1" applyFill="0" applyBorder="0">
      <alignment vertical="top"/>
    </xf>
    <xf numFmtId="0" fontId="6" fillId="32" borderId="8" applyFont="0" applyFill="1" applyBorder="1">
      <alignment vertical="top"/>
    </xf>
    <xf numFmtId="0" fontId="16" fillId="27" borderId="9" applyFont="1" applyFill="1" applyBorder="1">
      <alignment vertical="top"/>
    </xf>
    <xf numFmtId="9" fontId="6" fillId="0" borderId="0" applyFont="0" applyFill="0" applyBorder="0" applyNumberFormat="1">
      <alignment vertical="top"/>
    </xf>
    <xf numFmtId="0" fontId="17" fillId="0" borderId="0" applyFont="1" applyFill="0" applyBorder="0">
      <alignment vertical="top"/>
    </xf>
    <xf numFmtId="0" fontId="18" fillId="0" borderId="10" applyFont="1" applyFill="0" applyBorder="1">
      <alignment vertical="top"/>
    </xf>
    <xf numFmtId="0" fontId="19" fillId="0" borderId="0" applyFont="1" applyFill="0" applyBorder="0">
      <alignment vertical="top"/>
    </xf>
    <xf numFmtId="0" fontId="20" fillId="0" borderId="0" applyFont="1" applyFill="0" applyBorder="0"/>
    <xf numFmtId="185" fontId="20" fillId="0" borderId="0" applyFont="1" applyFill="0" applyBorder="0" applyNumberFormat="1"/>
    <xf numFmtId="38" fontId="21" fillId="0" borderId="0" applyFont="1" applyFill="0" applyBorder="0" applyNumberFormat="1">
      <alignment vertical="top"/>
    </xf>
    <xf numFmtId="186" fontId="22" fillId="33" borderId="0" applyFont="1" applyFill="1" applyBorder="0" applyNumberFormat="1">
      <protection locked="0"/>
    </xf>
    <xf numFmtId="0" fontId="23" fillId="0" borderId="0" applyFont="1" applyFill="0" applyBorder="0">
      <alignment vertical="center"/>
    </xf>
    <xf numFmtId="187" fontId="22" fillId="33" borderId="0" applyFont="1" applyFill="1" applyBorder="0" applyNumberFormat="1">
      <protection locked="0"/>
    </xf>
    <xf numFmtId="188" fontId="22" fillId="33" borderId="0" applyFont="1" applyFill="1" applyBorder="0" applyNumberFormat="1">
      <protection locked="0"/>
    </xf>
    <xf numFmtId="0" fontId="24" fillId="0" borderId="0" applyFont="1" applyFill="0" applyBorder="0">
      <alignment vertical="top"/>
    </xf>
    <xf numFmtId="0" fontId="25" fillId="34" borderId="6" applyFont="1" applyFill="1" applyBorder="1">
      <alignment vertical="top"/>
    </xf>
    <xf numFmtId="0" fontId="26" fillId="0" borderId="0" applyFont="1" applyFill="0" applyBorder="0">
      <alignment vertical="top"/>
    </xf>
    <xf numFmtId="0" fontId="27" fillId="0" borderId="0" applyFont="1" applyFill="0" applyBorder="0"/>
    <xf numFmtId="0" fontId="28" fillId="35" borderId="11" applyFont="1" applyFill="1" applyBorder="1">
      <alignment horizontal="center" vertical="center"/>
    </xf>
    <xf numFmtId="0" fontId="29" fillId="0" borderId="0" applyFont="1" applyFill="0" applyBorder="0">
      <alignment vertical="top"/>
    </xf>
    <xf numFmtId="0" fontId="30" fillId="0" borderId="0" applyFont="1" applyFill="0" applyBorder="0">
      <alignment vertical="top"/>
    </xf>
    <xf numFmtId="0" fontId="31" fillId="0" borderId="0" applyFont="1" applyFill="0" applyBorder="0">
      <alignment vertical="top"/>
    </xf>
    <xf numFmtId="0" fontId="32" fillId="0" borderId="0" applyFont="1" applyFill="0" applyBorder="0">
      <alignment horizontal="center" vertical="center" wrapText="1"/>
    </xf>
    <xf numFmtId="0" fontId="33" fillId="0" borderId="0" applyFont="1" applyFill="0" applyBorder="0">
      <alignment horizontal="center" vertical="center" wrapText="1"/>
    </xf>
    <xf numFmtId="49" fontId="22" fillId="0" borderId="0" applyFont="1" applyFill="0" applyBorder="0" applyNumberFormat="1">
      <alignment vertical="top"/>
    </xf>
    <xf numFmtId="0" fontId="34" fillId="0" borderId="0" applyFont="1" applyFill="0" applyBorder="0"/>
    <xf numFmtId="49" fontId="0" fillId="0" borderId="0" applyFont="1" applyFill="0" applyBorder="0" applyNumberFormat="1">
      <alignment vertical="top"/>
    </xf>
    <xf numFmtId="0" fontId="35" fillId="0" borderId="0" applyFont="1" applyFill="0" applyBorder="0"/>
    <xf numFmtId="0" fontId="1" fillId="0" borderId="0" applyFont="1" applyFill="0" applyBorder="0"/>
    <xf numFmtId="0" fontId="36" fillId="36" borderId="0" applyFont="1" applyFill="1" applyBorder="0">
      <alignment vertical="top"/>
    </xf>
    <xf numFmtId="49" fontId="36" fillId="0" borderId="0" applyFont="1" applyFill="0" applyBorder="0" applyNumberFormat="1">
      <alignment vertical="top"/>
    </xf>
    <xf numFmtId="49" fontId="22" fillId="36" borderId="0" applyFont="1" applyFill="1" applyBorder="0" applyNumberFormat="1">
      <alignment vertical="top"/>
    </xf>
    <xf numFmtId="49" fontId="0" fillId="37" borderId="0" applyFont="1" applyFill="1" applyBorder="0" applyNumberFormat="1">
      <alignment vertical="top"/>
    </xf>
    <xf numFmtId="0" fontId="22" fillId="0" borderId="0" applyFont="1" applyFill="0" applyBorder="0">
      <alignment horizontal="left" vertical="center"/>
    </xf>
  </cellStyleXfs>
  <cellXfs count="1844"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0" fontId="1" fillId="2" borderId="0" xfId="1" applyFont="1" applyFill="1">
      <alignment vertical="top"/>
    </xf>
    <xf numFmtId="0" fontId="1" fillId="3" borderId="0" xfId="2" applyFont="1" applyFill="1">
      <alignment vertical="top"/>
    </xf>
    <xf numFmtId="0" fontId="1" fillId="4" borderId="0" xfId="3" applyFont="1" applyFill="1">
      <alignment vertical="top"/>
    </xf>
    <xf numFmtId="0" fontId="1" fillId="5" borderId="0" xfId="4" applyFont="1" applyFill="1">
      <alignment vertical="top"/>
    </xf>
    <xf numFmtId="0" fontId="1" fillId="6" borderId="0" xfId="5" applyFont="1" applyFill="1">
      <alignment vertical="top"/>
    </xf>
    <xf numFmtId="0" fontId="1" fillId="7" borderId="0" xfId="6" applyFont="1" applyFill="1">
      <alignment vertical="top"/>
    </xf>
    <xf numFmtId="0" fontId="1" fillId="8" borderId="0" xfId="7" applyFont="1" applyFill="1">
      <alignment vertical="top"/>
    </xf>
    <xf numFmtId="0" fontId="1" fillId="9" borderId="0" xfId="8" applyFont="1" applyFill="1">
      <alignment vertical="top"/>
    </xf>
    <xf numFmtId="0" fontId="1" fillId="10" borderId="0" xfId="9" applyFont="1" applyFill="1">
      <alignment vertical="top"/>
    </xf>
    <xf numFmtId="0" fontId="1" fillId="11" borderId="0" xfId="10" applyFont="1" applyFill="1">
      <alignment vertical="top"/>
    </xf>
    <xf numFmtId="0" fontId="1" fillId="12" borderId="0" xfId="11" applyFont="1" applyFill="1">
      <alignment vertical="top"/>
    </xf>
    <xf numFmtId="0" fontId="1" fillId="13" borderId="0" xfId="12" applyFont="1" applyFill="1">
      <alignment vertical="top"/>
    </xf>
    <xf numFmtId="0" fontId="2" fillId="14" borderId="0" xfId="13" applyFont="1" applyFill="1">
      <alignment vertical="top"/>
    </xf>
    <xf numFmtId="0" fontId="2" fillId="15" borderId="0" xfId="14" applyFont="1" applyFill="1">
      <alignment vertical="top"/>
    </xf>
    <xf numFmtId="0" fontId="2" fillId="16" borderId="0" xfId="15" applyFont="1" applyFill="1">
      <alignment vertical="top"/>
    </xf>
    <xf numFmtId="0" fontId="2" fillId="17" borderId="0" xfId="16" applyFont="1" applyFill="1">
      <alignment vertical="top"/>
    </xf>
    <xf numFmtId="0" fontId="2" fillId="18" borderId="0" xfId="17" applyFont="1" applyFill="1">
      <alignment vertical="top"/>
    </xf>
    <xf numFmtId="0" fontId="2" fillId="19" borderId="0" xfId="18" applyFont="1" applyFill="1">
      <alignment vertical="top"/>
    </xf>
    <xf numFmtId="0" fontId="2" fillId="20" borderId="0" xfId="19" applyFont="1" applyFill="1">
      <alignment vertical="top"/>
    </xf>
    <xf numFmtId="0" fontId="2" fillId="21" borderId="0" xfId="20" applyFont="1" applyFill="1">
      <alignment vertical="top"/>
    </xf>
    <xf numFmtId="0" fontId="2" fillId="22" borderId="0" xfId="21" applyFont="1" applyFill="1">
      <alignment vertical="top"/>
    </xf>
    <xf numFmtId="0" fontId="2" fillId="23" borderId="0" xfId="22" applyFont="1" applyFill="1">
      <alignment vertical="top"/>
    </xf>
    <xf numFmtId="0" fontId="2" fillId="24" borderId="0" xfId="23" applyFont="1" applyFill="1">
      <alignment vertical="top"/>
    </xf>
    <xf numFmtId="0" fontId="2" fillId="25" borderId="0" xfId="24" applyFont="1" applyFill="1">
      <alignment vertical="top"/>
    </xf>
    <xf numFmtId="0" fontId="3" fillId="26" borderId="0" xfId="25" applyFont="1" applyFill="1">
      <alignment vertical="top"/>
    </xf>
    <xf numFmtId="0" fontId="4" fillId="27" borderId="1" xfId="26" applyFont="1" applyFill="1" applyBorder="1">
      <alignment vertical="top"/>
    </xf>
    <xf numFmtId="0" fontId="5" fillId="28" borderId="2" xfId="27" applyFont="1" applyFill="1" applyBorder="1">
      <alignment vertical="top"/>
    </xf>
    <xf numFmtId="181" fontId="6" fillId="0" borderId="0" xfId="28" applyNumberFormat="1">
      <alignment vertical="top"/>
    </xf>
    <xf numFmtId="182" fontId="6" fillId="0" borderId="0" xfId="29" applyNumberFormat="1">
      <alignment vertical="top"/>
    </xf>
    <xf numFmtId="183" fontId="6" fillId="0" borderId="0" xfId="30" applyNumberFormat="1">
      <alignment vertical="top"/>
    </xf>
    <xf numFmtId="184" fontId="6" fillId="0" borderId="0" xfId="31" applyNumberFormat="1">
      <alignment vertical="top"/>
    </xf>
    <xf numFmtId="0" fontId="7" fillId="0" borderId="0" xfId="32" applyFont="1">
      <alignment vertical="top"/>
    </xf>
    <xf numFmtId="0" fontId="8" fillId="29" borderId="0" xfId="33" applyFont="1" applyFill="1">
      <alignment vertical="top"/>
    </xf>
    <xf numFmtId="0" fontId="9" fillId="0" borderId="3" xfId="34" applyFont="1" applyBorder="1">
      <alignment vertical="top"/>
    </xf>
    <xf numFmtId="0" fontId="10" fillId="0" borderId="4" xfId="35" applyFont="1" applyBorder="1">
      <alignment vertical="top"/>
    </xf>
    <xf numFmtId="0" fontId="11" fillId="0" borderId="5" xfId="36" applyFont="1" applyBorder="1">
      <alignment vertical="top"/>
    </xf>
    <xf numFmtId="0" fontId="11" fillId="0" borderId="0" xfId="37" applyFont="1">
      <alignment vertical="top"/>
    </xf>
    <xf numFmtId="0" fontId="12" fillId="30" borderId="6" xfId="38" applyFont="1" applyFill="1" applyBorder="1">
      <alignment vertical="top"/>
    </xf>
    <xf numFmtId="0" fontId="13" fillId="0" borderId="7" xfId="39" applyFont="1" applyBorder="1">
      <alignment vertical="top"/>
    </xf>
    <xf numFmtId="0" fontId="14" fillId="31" borderId="0" xfId="40" applyFont="1" applyFill="1">
      <alignment vertical="top"/>
    </xf>
    <xf numFmtId="0" fontId="15" fillId="0" borderId="0" xfId="41" applyFont="1">
      <alignment vertical="top"/>
    </xf>
    <xf numFmtId="0" fontId="6" fillId="32" borderId="8" xfId="42" applyFill="1" applyBorder="1">
      <alignment vertical="top"/>
    </xf>
    <xf numFmtId="0" fontId="16" fillId="27" borderId="9" xfId="43" applyFont="1" applyFill="1" applyBorder="1">
      <alignment vertical="top"/>
    </xf>
    <xf numFmtId="9" fontId="6" fillId="0" borderId="0" xfId="44" applyNumberFormat="1">
      <alignment vertical="top"/>
    </xf>
    <xf numFmtId="0" fontId="17" fillId="0" borderId="0" xfId="45" applyFont="1">
      <alignment vertical="top"/>
    </xf>
    <xf numFmtId="0" fontId="18" fillId="0" borderId="10" xfId="46" applyFont="1" applyBorder="1">
      <alignment vertical="top"/>
    </xf>
    <xf numFmtId="0" fontId="19" fillId="0" borderId="0" xfId="47" applyFont="1">
      <alignment vertical="top"/>
    </xf>
    <xf numFmtId="0" fontId="20" fillId="0" borderId="0" xfId="48" applyFont="1"/>
    <xf numFmtId="185" fontId="20" fillId="0" borderId="0" xfId="49" applyFont="1" applyNumberFormat="1"/>
    <xf numFmtId="38" fontId="21" fillId="0" borderId="0" xfId="50" applyFont="1" applyNumberFormat="1">
      <alignment vertical="top"/>
    </xf>
    <xf numFmtId="186" fontId="22" fillId="33" borderId="0" xfId="51" applyFont="1" applyFill="1" applyNumberFormat="1">
      <protection locked="0"/>
    </xf>
    <xf numFmtId="0" fontId="23" fillId="0" borderId="0" xfId="52" applyFont="1">
      <alignment vertical="center"/>
    </xf>
    <xf numFmtId="187" fontId="22" fillId="33" borderId="0" xfId="53" applyFont="1" applyFill="1" applyNumberFormat="1">
      <protection locked="0"/>
    </xf>
    <xf numFmtId="188" fontId="22" fillId="33" borderId="0" xfId="54" applyFont="1" applyFill="1" applyNumberFormat="1">
      <protection locked="0"/>
    </xf>
    <xf numFmtId="0" fontId="24" fillId="0" borderId="0" xfId="55" applyFont="1">
      <alignment vertical="top"/>
    </xf>
    <xf numFmtId="0" fontId="25" fillId="34" borderId="6" xfId="56" applyFont="1" applyFill="1" applyBorder="1">
      <alignment vertical="top"/>
    </xf>
    <xf numFmtId="0" fontId="26" fillId="0" borderId="0" xfId="57" applyFont="1">
      <alignment vertical="top"/>
    </xf>
    <xf numFmtId="0" fontId="27" fillId="0" borderId="0" xfId="58" applyFont="1"/>
    <xf numFmtId="0" fontId="28" fillId="35" borderId="11" xfId="59" applyFont="1" applyFill="1" applyBorder="1">
      <alignment horizontal="center" vertical="center"/>
    </xf>
    <xf numFmtId="0" fontId="29" fillId="0" borderId="0" xfId="60" applyFont="1">
      <alignment vertical="top"/>
    </xf>
    <xf numFmtId="0" fontId="30" fillId="0" borderId="0" xfId="61" applyFont="1">
      <alignment vertical="top"/>
    </xf>
    <xf numFmtId="0" fontId="31" fillId="0" borderId="0" xfId="62" applyFont="1">
      <alignment vertical="top"/>
    </xf>
    <xf numFmtId="0" fontId="32" fillId="0" borderId="0" xfId="63" applyFont="1">
      <alignment horizontal="center" vertical="center" wrapText="1"/>
    </xf>
    <xf numFmtId="0" fontId="33" fillId="0" borderId="0" xfId="64" applyFont="1">
      <alignment horizontal="center" vertical="center" wrapText="1"/>
    </xf>
    <xf numFmtId="49" fontId="22" fillId="0" borderId="0" xfId="65" applyFont="1" applyNumberFormat="1">
      <alignment vertical="top"/>
    </xf>
    <xf numFmtId="0" fontId="34" fillId="0" borderId="0" xfId="66" applyFont="1"/>
    <xf numFmtId="49" fontId="0" fillId="0" borderId="0" xfId="67" applyFont="1" applyNumberFormat="1">
      <alignment vertical="top"/>
    </xf>
    <xf numFmtId="0" fontId="35" fillId="0" borderId="0" xfId="68" applyFont="1"/>
    <xf numFmtId="0" fontId="1" fillId="0" borderId="0" xfId="69" applyFont="1"/>
    <xf numFmtId="0" fontId="36" fillId="36" borderId="0" xfId="70" applyFont="1" applyFill="1">
      <alignment vertical="top"/>
    </xf>
    <xf numFmtId="49" fontId="36" fillId="0" borderId="0" xfId="71" applyFont="1" applyNumberFormat="1">
      <alignment vertical="top"/>
    </xf>
    <xf numFmtId="49" fontId="22" fillId="36" borderId="0" xfId="72" applyFont="1" applyFill="1" applyNumberFormat="1">
      <alignment vertical="top"/>
    </xf>
    <xf numFmtId="49" fontId="0" fillId="37" borderId="0" xfId="73" applyFont="1" applyFill="1" applyNumberFormat="1">
      <alignment vertical="top"/>
    </xf>
    <xf numFmtId="0" fontId="22" fillId="0" borderId="0" xfId="74" applyFont="1">
      <alignment horizontal="left" vertical="center"/>
    </xf>
    <xf numFmtId="0" fontId="1" fillId="2" borderId="0" xfId="1" applyFont="1" applyFill="1" applyNumberFormat="1">
      <alignment vertical="top"/>
    </xf>
    <xf numFmtId="0" fontId="1" fillId="3" borderId="0" xfId="2" applyFont="1" applyFill="1" applyNumberFormat="1">
      <alignment vertical="top"/>
    </xf>
    <xf numFmtId="0" fontId="1" fillId="4" borderId="0" xfId="3" applyFont="1" applyFill="1" applyNumberFormat="1">
      <alignment vertical="top"/>
    </xf>
    <xf numFmtId="0" fontId="1" fillId="5" borderId="0" xfId="4" applyFont="1" applyFill="1" applyNumberFormat="1">
      <alignment vertical="top"/>
    </xf>
    <xf numFmtId="0" fontId="1" fillId="6" borderId="0" xfId="5" applyFont="1" applyFill="1" applyNumberFormat="1">
      <alignment vertical="top"/>
    </xf>
    <xf numFmtId="0" fontId="1" fillId="7" borderId="0" xfId="6" applyFont="1" applyFill="1" applyNumberFormat="1">
      <alignment vertical="top"/>
    </xf>
    <xf numFmtId="0" fontId="1" fillId="8" borderId="0" xfId="7" applyFont="1" applyFill="1" applyNumberFormat="1">
      <alignment vertical="top"/>
    </xf>
    <xf numFmtId="0" fontId="1" fillId="9" borderId="0" xfId="8" applyFont="1" applyFill="1" applyNumberFormat="1">
      <alignment vertical="top"/>
    </xf>
    <xf numFmtId="0" fontId="1" fillId="10" borderId="0" xfId="9" applyFont="1" applyFill="1" applyNumberFormat="1">
      <alignment vertical="top"/>
    </xf>
    <xf numFmtId="0" fontId="1" fillId="11" borderId="0" xfId="10" applyFont="1" applyFill="1" applyNumberFormat="1">
      <alignment vertical="top"/>
    </xf>
    <xf numFmtId="0" fontId="1" fillId="12" borderId="0" xfId="11" applyFont="1" applyFill="1" applyNumberFormat="1">
      <alignment vertical="top"/>
    </xf>
    <xf numFmtId="0" fontId="1" fillId="13" borderId="0" xfId="12" applyFont="1" applyFill="1" applyNumberFormat="1">
      <alignment vertical="top"/>
    </xf>
    <xf numFmtId="0" fontId="2" fillId="14" borderId="0" xfId="13" applyFont="1" applyFill="1" applyNumberFormat="1">
      <alignment vertical="top"/>
    </xf>
    <xf numFmtId="0" fontId="2" fillId="15" borderId="0" xfId="14" applyFont="1" applyFill="1" applyNumberFormat="1">
      <alignment vertical="top"/>
    </xf>
    <xf numFmtId="0" fontId="2" fillId="16" borderId="0" xfId="15" applyFont="1" applyFill="1" applyNumberFormat="1">
      <alignment vertical="top"/>
    </xf>
    <xf numFmtId="0" fontId="2" fillId="17" borderId="0" xfId="16" applyFont="1" applyFill="1" applyNumberFormat="1">
      <alignment vertical="top"/>
    </xf>
    <xf numFmtId="0" fontId="2" fillId="18" borderId="0" xfId="17" applyFont="1" applyFill="1" applyNumberFormat="1">
      <alignment vertical="top"/>
    </xf>
    <xf numFmtId="0" fontId="2" fillId="19" borderId="0" xfId="18" applyFont="1" applyFill="1" applyNumberFormat="1">
      <alignment vertical="top"/>
    </xf>
    <xf numFmtId="0" fontId="2" fillId="20" borderId="0" xfId="19" applyFont="1" applyFill="1" applyNumberFormat="1">
      <alignment vertical="top"/>
    </xf>
    <xf numFmtId="0" fontId="2" fillId="21" borderId="0" xfId="20" applyFont="1" applyFill="1" applyNumberFormat="1">
      <alignment vertical="top"/>
    </xf>
    <xf numFmtId="0" fontId="2" fillId="22" borderId="0" xfId="21" applyFont="1" applyFill="1" applyNumberFormat="1">
      <alignment vertical="top"/>
    </xf>
    <xf numFmtId="0" fontId="2" fillId="23" borderId="0" xfId="22" applyFont="1" applyFill="1" applyNumberFormat="1">
      <alignment vertical="top"/>
    </xf>
    <xf numFmtId="0" fontId="2" fillId="24" borderId="0" xfId="23" applyFont="1" applyFill="1" applyNumberFormat="1">
      <alignment vertical="top"/>
    </xf>
    <xf numFmtId="0" fontId="2" fillId="25" borderId="0" xfId="24" applyFont="1" applyFill="1" applyNumberFormat="1">
      <alignment vertical="top"/>
    </xf>
    <xf numFmtId="0" fontId="3" fillId="26" borderId="0" xfId="25" applyFont="1" applyFill="1" applyNumberFormat="1">
      <alignment vertical="top"/>
    </xf>
    <xf numFmtId="0" fontId="4" fillId="27" borderId="1" xfId="26" applyFont="1" applyFill="1" applyBorder="1" applyNumberFormat="1">
      <alignment vertical="top"/>
    </xf>
    <xf numFmtId="0" fontId="5" fillId="28" borderId="2" xfId="27" applyFont="1" applyFill="1" applyBorder="1" applyNumberFormat="1">
      <alignment vertical="top"/>
    </xf>
    <xf numFmtId="181" fontId="34" fillId="0" borderId="0" xfId="28" applyFont="1" applyNumberFormat="1">
      <alignment vertical="top"/>
    </xf>
    <xf numFmtId="182" fontId="34" fillId="0" borderId="0" xfId="29" applyFont="1" applyNumberFormat="1">
      <alignment vertical="top"/>
    </xf>
    <xf numFmtId="183" fontId="34" fillId="0" borderId="0" xfId="30" applyFont="1" applyNumberFormat="1">
      <alignment vertical="top"/>
    </xf>
    <xf numFmtId="184" fontId="34" fillId="0" borderId="0" xfId="31" applyFont="1" applyNumberFormat="1">
      <alignment vertical="top"/>
    </xf>
    <xf numFmtId="0" fontId="7" fillId="0" borderId="0" xfId="32" applyFont="1" applyNumberFormat="1">
      <alignment vertical="top"/>
    </xf>
    <xf numFmtId="0" fontId="8" fillId="29" borderId="0" xfId="33" applyFont="1" applyFill="1" applyNumberFormat="1">
      <alignment vertical="top"/>
    </xf>
    <xf numFmtId="0" fontId="9" fillId="0" borderId="3" xfId="34" applyFont="1" applyBorder="1" applyNumberFormat="1">
      <alignment vertical="top"/>
    </xf>
    <xf numFmtId="0" fontId="10" fillId="0" borderId="4" xfId="35" applyFont="1" applyBorder="1" applyNumberFormat="1">
      <alignment vertical="top"/>
    </xf>
    <xf numFmtId="0" fontId="11" fillId="0" borderId="5" xfId="36" applyFont="1" applyBorder="1" applyNumberFormat="1">
      <alignment vertical="top"/>
    </xf>
    <xf numFmtId="0" fontId="11" fillId="0" borderId="0" xfId="37" applyFont="1" applyNumberFormat="1">
      <alignment vertical="top"/>
    </xf>
    <xf numFmtId="0" fontId="12" fillId="30" borderId="6" xfId="38" applyFont="1" applyFill="1" applyBorder="1" applyNumberFormat="1">
      <alignment vertical="top"/>
    </xf>
    <xf numFmtId="0" fontId="13" fillId="0" borderId="7" xfId="39" applyFont="1" applyBorder="1" applyNumberFormat="1">
      <alignment vertical="top"/>
    </xf>
    <xf numFmtId="0" fontId="14" fillId="31" borderId="0" xfId="40" applyFont="1" applyFill="1" applyNumberFormat="1">
      <alignment vertical="top"/>
    </xf>
    <xf numFmtId="0" fontId="34" fillId="32" borderId="8" xfId="42" applyFont="1" applyFill="1" applyBorder="1" applyNumberFormat="1">
      <alignment vertical="top"/>
    </xf>
    <xf numFmtId="0" fontId="16" fillId="27" borderId="9" xfId="43" applyFont="1" applyFill="1" applyBorder="1" applyNumberFormat="1">
      <alignment vertical="top"/>
    </xf>
    <xf numFmtId="9" fontId="34" fillId="0" borderId="0" xfId="44" applyFont="1" applyNumberFormat="1">
      <alignment vertical="top"/>
    </xf>
    <xf numFmtId="0" fontId="17" fillId="0" borderId="0" xfId="45" applyFont="1" applyNumberFormat="1">
      <alignment vertical="top"/>
    </xf>
    <xf numFmtId="0" fontId="18" fillId="0" borderId="10" xfId="46" applyFont="1" applyBorder="1" applyNumberFormat="1">
      <alignment vertical="top"/>
    </xf>
    <xf numFmtId="0" fontId="19" fillId="0" borderId="0" xfId="47" applyFont="1" applyNumberFormat="1">
      <alignment vertical="top"/>
    </xf>
    <xf numFmtId="0" fontId="20" fillId="0" borderId="0" xfId="0" applyFont="1" applyNumberFormat="1"/>
    <xf numFmtId="0" fontId="23" fillId="0" borderId="0" xfId="0" applyFont="1" applyNumberFormat="1">
      <alignment vertical="center"/>
    </xf>
    <xf numFmtId="0" fontId="24" fillId="0" borderId="0" xfId="55" applyFont="1" applyNumberFormat="1">
      <alignment vertical="top"/>
    </xf>
    <xf numFmtId="0" fontId="25" fillId="34" borderId="6" xfId="56" applyFont="1" applyFill="1" applyBorder="1" applyNumberFormat="1">
      <alignment vertical="top"/>
    </xf>
    <xf numFmtId="0" fontId="26" fillId="0" borderId="0" xfId="57" applyFont="1" applyNumberFormat="1">
      <alignment vertical="top"/>
    </xf>
    <xf numFmtId="0" fontId="27" fillId="0" borderId="0" xfId="58" applyFont="1" applyNumberFormat="1"/>
    <xf numFmtId="0" fontId="28" fillId="35" borderId="11" xfId="59" applyFont="1" applyFill="1" applyBorder="1" applyNumberFormat="1">
      <alignment horizontal="center" vertical="center"/>
    </xf>
    <xf numFmtId="0" fontId="29" fillId="0" borderId="0" xfId="0" applyFont="1" applyNumberFormat="1">
      <alignment vertical="top"/>
    </xf>
    <xf numFmtId="0" fontId="30" fillId="0" borderId="0" xfId="61" applyFont="1" applyNumberFormat="1">
      <alignment vertical="top"/>
    </xf>
    <xf numFmtId="0" fontId="31" fillId="0" borderId="0" xfId="62" applyFont="1" applyNumberFormat="1">
      <alignment vertical="top"/>
    </xf>
    <xf numFmtId="0" fontId="32" fillId="0" borderId="0" xfId="63" applyFont="1" applyNumberFormat="1">
      <alignment horizontal="center" vertical="center" wrapText="1"/>
    </xf>
    <xf numFmtId="0" fontId="33" fillId="0" borderId="0" xfId="64" applyFont="1" applyNumberFormat="1">
      <alignment horizontal="center" vertical="center" wrapText="1"/>
    </xf>
    <xf numFmtId="0" fontId="34" fillId="0" borderId="0" xfId="0" applyFont="1" applyNumberFormat="1"/>
    <xf numFmtId="49" fontId="0" fillId="0" borderId="0" xfId="67" applyFont="1" applyNumberFormat="1">
      <alignment vertical="top"/>
    </xf>
    <xf numFmtId="0" fontId="35" fillId="0" borderId="0" xfId="0" applyFont="1" applyNumberFormat="1"/>
    <xf numFmtId="0" fontId="1" fillId="0" borderId="0" xfId="69" applyFont="1" applyNumberFormat="1"/>
    <xf numFmtId="0" fontId="36" fillId="36" borderId="0" xfId="70" applyFont="1" applyFill="1" applyNumberFormat="1">
      <alignment vertical="top"/>
    </xf>
    <xf numFmtId="0" fontId="22" fillId="0" borderId="0" xfId="74" applyFont="1" applyNumberFormat="1">
      <alignment horizontal="left" vertical="center"/>
    </xf>
    <xf numFmtId="49" fontId="22" fillId="38" borderId="12" xfId="0" applyFont="1" applyFill="1" applyBorder="1" applyNumberFormat="1">
      <alignment horizontal="center" vertical="top"/>
    </xf>
    <xf numFmtId="49" fontId="22" fillId="0" borderId="0" xfId="0" applyFont="1" applyNumberFormat="1">
      <alignment vertical="center" wrapText="1"/>
    </xf>
    <xf numFmtId="49" fontId="37" fillId="0" borderId="0" xfId="0" applyFont="1" applyNumberFormat="1">
      <alignment vertical="center"/>
    </xf>
    <xf numFmtId="0" fontId="22" fillId="0" borderId="0" xfId="0" applyFont="1" applyNumberFormat="1"/>
    <xf numFmtId="0" fontId="37" fillId="0" borderId="0" xfId="74" applyFont="1" applyNumberFormat="1">
      <alignment vertical="center" wrapText="1"/>
    </xf>
    <xf numFmtId="0" fontId="37" fillId="0" borderId="0" xfId="74" applyFont="1" applyNumberFormat="1">
      <alignment horizontal="left" vertical="center" wrapText="1"/>
    </xf>
    <xf numFmtId="0" fontId="37" fillId="0" borderId="0" xfId="74" applyFont="1" applyNumberFormat="1">
      <alignment vertical="center" wrapText="1"/>
    </xf>
    <xf numFmtId="0" fontId="22" fillId="0" borderId="0" xfId="74" applyFont="1" applyNumberFormat="1">
      <alignment vertical="center" wrapText="1"/>
    </xf>
    <xf numFmtId="0" fontId="22" fillId="0" borderId="0" xfId="74" applyFont="1" applyNumberFormat="1">
      <alignment vertical="center"/>
    </xf>
    <xf numFmtId="0" fontId="37" fillId="0" borderId="0" xfId="74" applyFont="1" applyNumberFormat="1">
      <alignment vertical="center" wrapText="1"/>
    </xf>
    <xf numFmtId="49" fontId="37" fillId="0" borderId="0" xfId="74" applyFont="1" applyNumberFormat="1">
      <alignment horizontal="left" vertical="center" wrapText="1"/>
    </xf>
    <xf numFmtId="49" fontId="0" fillId="39" borderId="0" xfId="0" applyFont="1" applyFill="1" applyNumberFormat="1">
      <alignment vertical="top"/>
    </xf>
    <xf numFmtId="0" fontId="22" fillId="0" borderId="0" xfId="0" applyFont="1" applyNumberFormat="1">
      <alignment vertical="center" wrapText="1"/>
    </xf>
    <xf numFmtId="0" fontId="38" fillId="39" borderId="0" xfId="0" applyFont="1" applyFill="1" applyNumberFormat="1">
      <alignment horizontal="center" vertical="center" wrapText="1"/>
    </xf>
    <xf numFmtId="0" fontId="22" fillId="0" borderId="13" xfId="0" applyFont="1" applyBorder="1" applyNumberFormat="1">
      <alignment vertical="center" wrapText="1"/>
    </xf>
    <xf numFmtId="0" fontId="0" fillId="0" borderId="13" xfId="0" applyFont="1" applyBorder="1" applyNumberFormat="1">
      <alignment vertical="center" wrapText="1"/>
    </xf>
    <xf numFmtId="0" fontId="37" fillId="0" borderId="0" xfId="74" applyFont="1" applyNumberFormat="1">
      <alignment horizontal="center" vertical="center" wrapText="1"/>
    </xf>
    <xf numFmtId="0" fontId="0" fillId="0" borderId="0" xfId="0" applyFont="1" applyNumberFormat="1">
      <alignment vertical="center" wrapText="1"/>
    </xf>
    <xf numFmtId="49" fontId="0" fillId="39" borderId="0" xfId="0" applyFont="1" applyFill="1" applyNumberFormat="1">
      <alignment horizontal="center" vertical="top" wrapText="1"/>
    </xf>
    <xf numFmtId="49" fontId="0" fillId="0" borderId="0" xfId="0" applyFont="1" applyNumberFormat="1">
      <alignment horizontal="center" vertical="top" wrapText="1"/>
    </xf>
    <xf numFmtId="0" fontId="37" fillId="0" borderId="0" xfId="0" applyFont="1" applyNumberFormat="1">
      <alignment vertical="center" wrapText="1"/>
    </xf>
    <xf numFmtId="49" fontId="33" fillId="39" borderId="0" xfId="0" applyFont="1" applyFill="1" applyNumberFormat="1">
      <alignment horizontal="center" vertical="center"/>
    </xf>
    <xf numFmtId="0" fontId="39" fillId="0" borderId="0" xfId="0" applyFont="1" applyNumberFormat="1">
      <alignment horizontal="center" vertical="center"/>
    </xf>
    <xf numFmtId="0" fontId="40" fillId="0" borderId="0" xfId="0" applyFont="1" applyNumberFormat="1">
      <alignment horizontal="center" vertical="center" wrapText="1"/>
    </xf>
    <xf numFmtId="49" fontId="22" fillId="0" borderId="0" xfId="74" applyFont="1" applyNumberFormat="1">
      <alignment horizontal="center" vertical="center" wrapText="1"/>
    </xf>
    <xf numFmtId="0" fontId="40" fillId="0" borderId="0" xfId="0" applyFont="1" applyNumberFormat="1">
      <alignment horizontal="center" vertical="center"/>
    </xf>
    <xf numFmtId="0" fontId="22" fillId="0" borderId="14" xfId="64" applyFont="1" applyBorder="1" applyNumberFormat="1">
      <alignment horizontal="center" vertical="center" wrapText="1"/>
    </xf>
    <xf numFmtId="0" fontId="22" fillId="0" borderId="14" xfId="0" applyFont="1" applyBorder="1" applyNumberFormat="1">
      <alignment horizontal="center" vertical="center" wrapText="1"/>
    </xf>
    <xf numFmtId="49" fontId="22" fillId="0" borderId="14" xfId="0" applyFont="1" applyBorder="1" applyNumberFormat="1">
      <alignment horizontal="left" vertical="center" wrapText="1"/>
    </xf>
    <xf numFmtId="49" fontId="0" fillId="0" borderId="0" xfId="0" applyFont="1" applyNumberFormat="1">
      <alignment vertical="top"/>
    </xf>
    <xf numFmtId="49" fontId="33" fillId="0" borderId="0" xfId="0" applyFont="1" applyNumberFormat="1">
      <alignment horizontal="center" vertical="center"/>
    </xf>
    <xf numFmtId="49" fontId="0" fillId="0" borderId="0" xfId="0" applyFont="1" applyNumberFormat="1">
      <alignment vertical="center" wrapText="1"/>
    </xf>
    <xf numFmtId="49" fontId="22" fillId="0" borderId="0" xfId="0" applyFont="1" applyNumberFormat="1">
      <alignment horizontal="center" vertical="top"/>
    </xf>
    <xf numFmtId="49" fontId="0" fillId="0" borderId="0" xfId="0" applyFont="1" applyNumberFormat="1">
      <alignment horizontal="center" vertical="center"/>
    </xf>
    <xf numFmtId="49" fontId="22" fillId="0" borderId="0" xfId="0" applyFont="1" applyNumberFormat="1">
      <alignment vertical="top"/>
    </xf>
    <xf numFmtId="49" fontId="22" fillId="0" borderId="0" xfId="0" applyFont="1" applyNumberFormat="1">
      <alignment vertical="center" wrapText="1"/>
    </xf>
    <xf numFmtId="0" fontId="22" fillId="0" borderId="0" xfId="0" applyFont="1" applyNumberFormat="1">
      <alignment vertical="center"/>
    </xf>
    <xf numFmtId="49" fontId="22" fillId="0" borderId="0" xfId="0" applyFont="1" applyNumberFormat="1">
      <alignment vertical="center" wrapText="1"/>
    </xf>
    <xf numFmtId="49" fontId="0" fillId="0" borderId="0" xfId="0" applyFont="1" applyNumberFormat="1">
      <alignment horizontal="center" vertical="top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 wrapText="1"/>
    </xf>
    <xf numFmtId="0" fontId="38" fillId="0" borderId="15" xfId="0" applyFont="1" applyBorder="1" applyNumberFormat="1">
      <alignment horizontal="center" vertical="center" wrapText="1"/>
    </xf>
    <xf numFmtId="49" fontId="0" fillId="0" borderId="15" xfId="0" applyFont="1" applyBorder="1" applyNumberFormat="1">
      <alignment horizontal="center" vertical="center" wrapText="1"/>
    </xf>
    <xf numFmtId="0" fontId="0" fillId="0" borderId="15" xfId="0" applyFont="1" applyBorder="1" applyNumberFormat="1">
      <alignment horizontal="center" vertical="center" wrapText="1"/>
    </xf>
    <xf numFmtId="49" fontId="39" fillId="0" borderId="0" xfId="64" applyFont="1" applyNumberFormat="1">
      <alignment horizontal="center" vertical="center" wrapText="1"/>
    </xf>
    <xf numFmtId="49" fontId="37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39" fillId="0" borderId="0" xfId="0" applyFont="1" applyNumberFormat="1">
      <alignment horizontal="center" vertical="center"/>
    </xf>
    <xf numFmtId="0" fontId="40" fillId="0" borderId="0" xfId="0" applyFont="1" applyNumberFormat="1">
      <alignment horizontal="center" vertical="center"/>
    </xf>
    <xf numFmtId="0" fontId="22" fillId="0" borderId="0" xfId="0" applyFont="1" applyNumberFormat="1"/>
    <xf numFmtId="0" fontId="40" fillId="0" borderId="0" xfId="0" applyFont="1" applyNumberFormat="1">
      <alignment horizontal="center" vertical="center"/>
    </xf>
    <xf numFmtId="0" fontId="22" fillId="0" borderId="14" xfId="0" applyFont="1" applyBorder="1" applyNumberFormat="1">
      <alignment horizontal="center" vertical="center"/>
    </xf>
    <xf numFmtId="0" fontId="40" fillId="0" borderId="0" xfId="0" applyFont="1" applyNumberFormat="1">
      <alignment horizontal="center" vertical="center" wrapText="1"/>
    </xf>
    <xf numFmtId="49" fontId="41" fillId="0" borderId="0" xfId="0" applyFont="1" applyNumberFormat="1">
      <alignment horizontal="left" vertical="top" wrapText="1"/>
    </xf>
    <xf numFmtId="49" fontId="41" fillId="0" borderId="0" xfId="0" applyFont="1" applyNumberFormat="1">
      <alignment vertical="top"/>
    </xf>
    <xf numFmtId="0" fontId="39" fillId="0" borderId="0" xfId="0" applyFont="1" applyNumberFormat="1">
      <alignment horizontal="center" vertical="center"/>
    </xf>
    <xf numFmtId="0" fontId="39" fillId="0" borderId="0" xfId="0" applyFont="1" applyNumberFormat="1">
      <alignment horizontal="center" vertical="center"/>
    </xf>
    <xf numFmtId="49" fontId="33" fillId="40" borderId="16" xfId="0" applyFont="1" applyFill="1" applyBorder="1" applyNumberFormat="1">
      <alignment horizontal="center" vertical="center"/>
    </xf>
    <xf numFmtId="49" fontId="42" fillId="40" borderId="17" xfId="0" applyFont="1" applyFill="1" applyBorder="1" applyNumberFormat="1">
      <alignment horizontal="left" vertical="center"/>
    </xf>
    <xf numFmtId="0" fontId="43" fillId="0" borderId="0" xfId="74" applyFont="1" applyNumberFormat="1">
      <alignment vertical="center" wrapText="1"/>
    </xf>
    <xf numFmtId="0" fontId="22" fillId="0" borderId="0" xfId="74" applyFont="1" applyNumberFormat="1">
      <alignment vertical="center" wrapText="1"/>
    </xf>
    <xf numFmtId="0" fontId="22" fillId="0" borderId="0" xfId="74" applyFont="1" applyNumberFormat="1">
      <alignment vertical="center" wrapText="1"/>
    </xf>
    <xf numFmtId="0" fontId="22" fillId="0" borderId="0" xfId="74" applyFont="1" applyNumberFormat="1">
      <alignment horizontal="right" vertical="center" wrapText="1" indent="1"/>
    </xf>
    <xf numFmtId="14" fontId="37" fillId="0" borderId="0" xfId="74" applyFont="1" applyNumberFormat="1">
      <alignment horizontal="center" vertical="center" wrapText="1"/>
    </xf>
    <xf numFmtId="0" fontId="37" fillId="0" borderId="0" xfId="74" applyFont="1" applyNumberFormat="1">
      <alignment horizontal="center" vertical="center" wrapText="1"/>
    </xf>
    <xf numFmtId="0" fontId="0" fillId="0" borderId="0" xfId="74" applyFont="1" applyNumberFormat="1">
      <alignment horizontal="right" vertical="center" wrapText="1" indent="1"/>
    </xf>
    <xf numFmtId="0" fontId="43" fillId="0" borderId="0" xfId="74" applyFont="1" applyNumberFormat="1">
      <alignment horizontal="center" vertical="center" wrapText="1"/>
    </xf>
    <xf numFmtId="0" fontId="22" fillId="0" borderId="0" xfId="74" applyFont="1" applyNumberFormat="1">
      <alignment horizontal="right" vertical="center" wrapText="1" indent="1"/>
    </xf>
    <xf numFmtId="0" fontId="0" fillId="0" borderId="0" xfId="74" applyFont="1" applyNumberFormat="1">
      <alignment horizontal="right" vertical="center" wrapText="1" indent="1"/>
    </xf>
    <xf numFmtId="49" fontId="22" fillId="0" borderId="0" xfId="74" applyFont="1" applyNumberFormat="1">
      <alignment horizontal="right" vertical="center" wrapText="1" indent="1"/>
    </xf>
    <xf numFmtId="0" fontId="37" fillId="0" borderId="0" xfId="74" applyFont="1" applyNumberFormat="1">
      <alignment horizontal="center" vertical="center" wrapText="1"/>
    </xf>
    <xf numFmtId="0" fontId="37" fillId="0" borderId="0" xfId="74" applyFont="1" applyNumberFormat="1">
      <alignment horizontal="center" vertical="center" wrapText="1"/>
    </xf>
    <xf numFmtId="0" fontId="22" fillId="0" borderId="0" xfId="74" applyFont="1" applyNumberFormat="1">
      <alignment horizontal="center" vertical="center" wrapText="1"/>
    </xf>
    <xf numFmtId="0" fontId="33" fillId="0" borderId="0" xfId="74" applyFont="1" applyNumberFormat="1">
      <alignment vertical="center" wrapText="1"/>
    </xf>
    <xf numFmtId="0" fontId="44" fillId="0" borderId="0" xfId="74" applyFont="1" applyNumberFormat="1">
      <alignment horizontal="center" vertical="center" wrapText="1"/>
    </xf>
    <xf numFmtId="0" fontId="22" fillId="0" borderId="0" xfId="74" applyFont="1" applyNumberFormat="1">
      <alignment horizontal="center" vertical="center" wrapText="1"/>
    </xf>
    <xf numFmtId="14" fontId="22" fillId="0" borderId="0" xfId="74" applyFont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37" fillId="0" borderId="0" xfId="0" applyFont="1" applyNumberFormat="1">
      <alignment vertical="top"/>
    </xf>
    <xf numFmtId="49" fontId="0" fillId="41" borderId="13" xfId="0" applyFont="1" applyFill="1" applyBorder="1" applyNumberFormat="1">
      <alignment horizontal="left" vertical="center" wrapText="1"/>
      <protection locked="0"/>
    </xf>
    <xf numFmtId="49" fontId="0" fillId="0" borderId="13" xfId="0" applyFont="1" applyBorder="1" applyNumberFormat="1">
      <alignment horizontal="left" vertical="center" wrapText="1"/>
    </xf>
    <xf numFmtId="0" fontId="0" fillId="0" borderId="13" xfId="0" applyFont="1" applyBorder="1" applyNumberFormat="1">
      <alignment horizontal="center" vertical="center" wrapText="1"/>
    </xf>
    <xf numFmtId="49" fontId="0" fillId="0" borderId="0" xfId="0" applyFont="1" applyNumberFormat="1">
      <alignment horizontal="left" vertical="center" wrapText="1"/>
    </xf>
    <xf numFmtId="0" fontId="0" fillId="0" borderId="0" xfId="0" applyFont="1" applyNumberFormat="1">
      <alignment horizontal="center" vertical="center" wrapText="1"/>
    </xf>
    <xf numFmtId="49" fontId="0" fillId="0" borderId="13" xfId="0" applyFont="1" applyBorder="1" applyNumberFormat="1">
      <alignment horizontal="right" vertical="center" wrapText="1" indent="1"/>
    </xf>
    <xf numFmtId="0" fontId="0" fillId="0" borderId="13" xfId="0" applyFont="1" applyBorder="1" applyNumberFormat="1">
      <alignment horizontal="right" vertical="center" wrapText="1"/>
    </xf>
    <xf numFmtId="49" fontId="22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0" fontId="25" fillId="0" borderId="0" xfId="74" applyFont="1" applyNumberFormat="1">
      <alignment vertical="top" wrapText="1"/>
    </xf>
    <xf numFmtId="0" fontId="25" fillId="0" borderId="0" xfId="74" applyFont="1" applyNumberFormat="1">
      <alignment horizontal="right" vertical="top" wrapText="1"/>
    </xf>
    <xf numFmtId="0" fontId="45" fillId="0" borderId="0" xfId="0" applyFont="1" applyNumberFormat="1">
      <alignment vertical="center" wrapText="1"/>
    </xf>
    <xf numFmtId="49" fontId="46" fillId="0" borderId="14" xfId="0" applyFont="1" applyBorder="1" applyNumberFormat="1">
      <alignment vertical="center" wrapText="1"/>
    </xf>
    <xf numFmtId="0" fontId="0" fillId="0" borderId="14" xfId="0" applyFont="1" applyBorder="1" applyNumberFormat="1">
      <alignment vertical="center" wrapText="1"/>
    </xf>
    <xf numFmtId="0" fontId="33" fillId="0" borderId="14" xfId="0" applyFont="1" applyBorder="1" applyNumberFormat="1">
      <alignment vertical="center" wrapText="1"/>
    </xf>
    <xf numFmtId="0" fontId="22" fillId="0" borderId="14" xfId="0" applyFont="1" applyBorder="1" applyNumberFormat="1">
      <alignment vertical="center" wrapText="1"/>
    </xf>
    <xf numFmtId="49" fontId="0" fillId="0" borderId="13" xfId="0" applyFont="1" applyBorder="1" applyNumberFormat="1">
      <alignment horizontal="center" vertical="center" wrapText="1"/>
    </xf>
    <xf numFmtId="49" fontId="0" fillId="0" borderId="13" xfId="0" applyFont="1" applyBorder="1" applyNumberFormat="1">
      <alignment horizontal="center" vertical="center" wrapText="1"/>
    </xf>
    <xf numFmtId="49" fontId="42" fillId="42" borderId="13" xfId="0" applyFont="1" applyFill="1" applyBorder="1" applyNumberFormat="1">
      <alignment horizontal="left" vertical="center" wrapText="1"/>
      <protection locked="0"/>
    </xf>
    <xf numFmtId="0" fontId="22" fillId="0" borderId="13" xfId="0" applyFont="1" applyBorder="1" applyNumberFormat="1">
      <alignment horizontal="center" vertical="center"/>
    </xf>
    <xf numFmtId="49" fontId="22" fillId="41" borderId="13" xfId="0" applyFont="1" applyFill="1" applyBorder="1" applyNumberFormat="1">
      <alignment horizontal="left" vertical="center" wrapText="1"/>
      <protection locked="0"/>
    </xf>
    <xf numFmtId="0" fontId="47" fillId="0" borderId="0" xfId="74" applyFont="1" applyNumberFormat="1">
      <alignment vertical="center" wrapText="1"/>
    </xf>
    <xf numFmtId="0" fontId="48" fillId="0" borderId="0" xfId="74" applyFont="1" applyNumberFormat="1">
      <alignment vertical="center" wrapText="1"/>
    </xf>
    <xf numFmtId="0" fontId="48" fillId="0" borderId="0" xfId="74" applyFont="1" applyNumberFormat="1">
      <alignment vertical="center" wrapText="1"/>
    </xf>
    <xf numFmtId="49" fontId="49" fillId="0" borderId="0" xfId="0" applyFont="1" applyNumberFormat="1">
      <alignment vertical="top"/>
    </xf>
    <xf numFmtId="0" fontId="48" fillId="0" borderId="0" xfId="0" applyFont="1" applyNumberFormat="1"/>
    <xf numFmtId="0" fontId="48" fillId="0" borderId="0" xfId="0" applyFont="1" applyNumberFormat="1"/>
    <xf numFmtId="49" fontId="49" fillId="39" borderId="0" xfId="0" applyFont="1" applyFill="1" applyNumberFormat="1">
      <alignment vertical="top"/>
    </xf>
    <xf numFmtId="49" fontId="49" fillId="0" borderId="0" xfId="0" applyFont="1" applyNumberFormat="1">
      <alignment vertical="top"/>
    </xf>
    <xf numFmtId="49" fontId="50" fillId="0" borderId="0" xfId="0" applyFont="1" applyNumberFormat="1">
      <alignment vertical="top"/>
    </xf>
    <xf numFmtId="49" fontId="33" fillId="0" borderId="14" xfId="0" applyFont="1" applyBorder="1" applyNumberFormat="1">
      <alignment vertical="center" wrapText="1"/>
    </xf>
    <xf numFmtId="49" fontId="0" fillId="0" borderId="0" xfId="0" applyFont="1" applyNumberFormat="1">
      <alignment vertical="top"/>
    </xf>
    <xf numFmtId="0" fontId="33" fillId="39" borderId="0" xfId="0" applyFont="1" applyFill="1" applyNumberFormat="1">
      <alignment horizontal="center" vertical="center"/>
    </xf>
    <xf numFmtId="0" fontId="45" fillId="0" borderId="0" xfId="0" applyFont="1" applyNumberFormat="1">
      <alignment vertical="center"/>
    </xf>
    <xf numFmtId="0" fontId="22" fillId="0" borderId="0" xfId="74" applyFont="1" applyNumberFormat="1">
      <alignment horizontal="left" vertical="top" wrapText="1" indent="1"/>
    </xf>
    <xf numFmtId="49" fontId="22" fillId="0" borderId="13" xfId="0" applyFont="1" applyBorder="1" applyNumberFormat="1">
      <alignment horizontal="center" vertical="center" wrapText="1"/>
    </xf>
    <xf numFmtId="49" fontId="51" fillId="0" borderId="0" xfId="0" applyFont="1" applyNumberFormat="1">
      <alignment vertical="top"/>
    </xf>
    <xf numFmtId="49" fontId="22" fillId="38" borderId="13" xfId="0" applyFont="1" applyFill="1" applyBorder="1" applyNumberFormat="1">
      <alignment horizontal="left" vertical="center" wrapText="1" indent="1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0" fillId="0" borderId="0" xfId="0" applyFont="1" applyNumberFormat="1">
      <alignment horizontal="left" vertical="top" indent="1"/>
    </xf>
    <xf numFmtId="49" fontId="37" fillId="0" borderId="0" xfId="0" applyFont="1" applyNumberFormat="1">
      <alignment horizontal="center" vertical="top"/>
    </xf>
    <xf numFmtId="49" fontId="42" fillId="40" borderId="18" xfId="0" applyFont="1" applyFill="1" applyBorder="1" applyNumberFormat="1">
      <alignment horizontal="left" vertical="center"/>
    </xf>
    <xf numFmtId="49" fontId="22" fillId="0" borderId="13" xfId="0" applyFont="1" applyBorder="1" applyNumberFormat="1">
      <alignment horizontal="left" vertical="top"/>
    </xf>
    <xf numFmtId="49" fontId="22" fillId="0" borderId="0" xfId="0" applyFont="1" applyNumberFormat="1">
      <alignment horizontal="left" vertical="center" wrapText="1"/>
    </xf>
    <xf numFmtId="0" fontId="22" fillId="0" borderId="19" xfId="0" applyFont="1" applyBorder="1" applyNumberFormat="1">
      <alignment horizontal="center" vertical="center"/>
    </xf>
    <xf numFmtId="49" fontId="22" fillId="0" borderId="19" xfId="0" applyFont="1" applyBorder="1" applyNumberFormat="1">
      <alignment horizontal="left" vertical="center" wrapText="1"/>
    </xf>
    <xf numFmtId="49" fontId="33" fillId="40" borderId="20" xfId="0" applyFont="1" applyFill="1" applyBorder="1" applyNumberFormat="1">
      <alignment horizontal="center" vertical="center"/>
    </xf>
    <xf numFmtId="49" fontId="42" fillId="40" borderId="21" xfId="0" applyFont="1" applyFill="1" applyBorder="1" applyNumberFormat="1">
      <alignment horizontal="left" vertical="center"/>
    </xf>
    <xf numFmtId="49" fontId="39" fillId="0" borderId="18" xfId="64" applyFont="1" applyBorder="1" applyNumberFormat="1">
      <alignment horizontal="center" vertical="center" wrapText="1"/>
    </xf>
    <xf numFmtId="0" fontId="52" fillId="0" borderId="0" xfId="74" applyFont="1" applyNumberFormat="1">
      <alignment horizontal="left" vertical="top" wrapText="1"/>
    </xf>
    <xf numFmtId="0" fontId="22" fillId="0" borderId="0" xfId="0" applyFont="1" applyNumberFormat="1">
      <alignment horizontal="right" vertical="center" wrapText="1"/>
    </xf>
    <xf numFmtId="0" fontId="53" fillId="0" borderId="0" xfId="74" applyFont="1" applyNumberFormat="1">
      <alignment vertical="center" wrapText="1"/>
    </xf>
    <xf numFmtId="0" fontId="54" fillId="0" borderId="0" xfId="74" applyFont="1" applyNumberFormat="1">
      <alignment vertical="center" wrapText="1"/>
    </xf>
    <xf numFmtId="0" fontId="54" fillId="0" borderId="0" xfId="74" applyFont="1" applyNumberFormat="1">
      <alignment vertical="center" wrapText="1"/>
    </xf>
    <xf numFmtId="0" fontId="42" fillId="40" borderId="20" xfId="0" applyFont="1" applyFill="1" applyBorder="1" applyNumberFormat="1">
      <alignment vertical="center"/>
    </xf>
    <xf numFmtId="49" fontId="22" fillId="0" borderId="13" xfId="0" applyFont="1" applyBorder="1" applyNumberFormat="1">
      <alignment horizontal="center" vertical="center" wrapText="1"/>
    </xf>
    <xf numFmtId="49" fontId="22" fillId="0" borderId="22" xfId="0" applyFont="1" applyBorder="1" applyNumberFormat="1">
      <alignment horizontal="center" vertical="center" wrapText="1"/>
    </xf>
    <xf numFmtId="0" fontId="42" fillId="0" borderId="23" xfId="0" applyFont="1" applyBorder="1" applyNumberFormat="1">
      <alignment horizontal="left" vertical="center"/>
    </xf>
    <xf numFmtId="0" fontId="42" fillId="40" borderId="24" xfId="0" applyFont="1" applyFill="1" applyBorder="1" applyNumberFormat="1">
      <alignment horizontal="left" vertical="center"/>
    </xf>
    <xf numFmtId="49" fontId="22" fillId="0" borderId="25" xfId="64" applyFont="1" applyBorder="1" applyNumberFormat="1">
      <alignment horizontal="center" vertical="center" wrapText="1"/>
    </xf>
    <xf numFmtId="0" fontId="42" fillId="40" borderId="20" xfId="0" applyFont="1" applyFill="1" applyBorder="1" applyNumberFormat="1">
      <alignment horizontal="left" vertical="center"/>
    </xf>
    <xf numFmtId="49" fontId="51" fillId="0" borderId="0" xfId="0" applyFont="1" applyNumberFormat="1">
      <alignment vertical="top"/>
    </xf>
    <xf numFmtId="0" fontId="42" fillId="0" borderId="25" xfId="0" applyFont="1" applyBorder="1" applyNumberFormat="1">
      <alignment horizontal="left" vertical="center"/>
    </xf>
    <xf numFmtId="49" fontId="40" fillId="0" borderId="25" xfId="64" applyFont="1" applyBorder="1" applyNumberFormat="1">
      <alignment horizontal="center" vertical="center" wrapText="1"/>
    </xf>
    <xf numFmtId="0" fontId="36" fillId="0" borderId="0" xfId="0" applyFont="1" applyNumberFormat="1">
      <alignment vertical="center"/>
    </xf>
    <xf numFmtId="49" fontId="33" fillId="0" borderId="18" xfId="64" applyFont="1" applyBorder="1" applyNumberFormat="1">
      <alignment vertical="center" wrapText="1"/>
    </xf>
    <xf numFmtId="49" fontId="40" fillId="0" borderId="0" xfId="0" applyFont="1" applyNumberFormat="1">
      <alignment horizontal="center" vertical="center" wrapText="1"/>
    </xf>
    <xf numFmtId="0" fontId="22" fillId="42" borderId="13" xfId="0" applyFont="1" applyFill="1" applyBorder="1" applyNumberFormat="1">
      <alignment horizontal="center" vertical="center" wrapText="1"/>
      <protection locked="0"/>
    </xf>
    <xf numFmtId="0" fontId="42" fillId="40" borderId="18" xfId="0" applyFont="1" applyFill="1" applyBorder="1" applyNumberFormat="1">
      <alignment vertical="center"/>
    </xf>
    <xf numFmtId="0" fontId="42" fillId="40" borderId="21" xfId="0" applyFont="1" applyFill="1" applyBorder="1" applyNumberFormat="1">
      <alignment vertical="center"/>
    </xf>
    <xf numFmtId="49" fontId="0" fillId="0" borderId="26" xfId="0" applyFont="1" applyBorder="1" applyNumberFormat="1">
      <alignment vertical="top"/>
    </xf>
    <xf numFmtId="49" fontId="0" fillId="0" borderId="27" xfId="0" applyFont="1" applyBorder="1" applyNumberFormat="1">
      <alignment vertical="top"/>
    </xf>
    <xf numFmtId="49" fontId="55" fillId="0" borderId="0" xfId="0" applyFont="1" applyNumberFormat="1">
      <alignment vertical="top"/>
    </xf>
    <xf numFmtId="49" fontId="36" fillId="0" borderId="22" xfId="0" applyFont="1" applyBorder="1" applyNumberFormat="1">
      <alignment vertical="center" wrapText="1"/>
    </xf>
    <xf numFmtId="49" fontId="36" fillId="0" borderId="23" xfId="0" applyFont="1" applyBorder="1" applyNumberFormat="1">
      <alignment vertical="center" wrapText="1"/>
    </xf>
    <xf numFmtId="49" fontId="36" fillId="0" borderId="25" xfId="0" applyFont="1" applyBorder="1" applyNumberFormat="1">
      <alignment vertical="center" wrapText="1"/>
    </xf>
    <xf numFmtId="49" fontId="22" fillId="0" borderId="22" xfId="64" applyFont="1" applyBorder="1" applyNumberFormat="1">
      <alignment vertical="center" wrapText="1"/>
    </xf>
    <xf numFmtId="49" fontId="22" fillId="0" borderId="23" xfId="64" applyFont="1" applyBorder="1" applyNumberFormat="1">
      <alignment vertical="center" wrapText="1"/>
    </xf>
    <xf numFmtId="49" fontId="40" fillId="0" borderId="22" xfId="64" applyFont="1" applyBorder="1" applyNumberFormat="1">
      <alignment vertical="center" wrapText="1"/>
    </xf>
    <xf numFmtId="49" fontId="40" fillId="0" borderId="23" xfId="64" applyFont="1" applyBorder="1" applyNumberFormat="1">
      <alignment vertical="center" wrapText="1"/>
    </xf>
    <xf numFmtId="49" fontId="22" fillId="0" borderId="28" xfId="64" applyFont="1" applyBorder="1" applyNumberFormat="1">
      <alignment vertical="center" wrapText="1"/>
    </xf>
    <xf numFmtId="0" fontId="56" fillId="0" borderId="0" xfId="0" applyFont="1" applyNumberFormat="1">
      <alignment vertical="center" wrapText="1"/>
    </xf>
    <xf numFmtId="0" fontId="22" fillId="0" borderId="20" xfId="64" applyFont="1" applyBorder="1" applyNumberFormat="1">
      <alignment vertical="center"/>
    </xf>
    <xf numFmtId="0" fontId="25" fillId="0" borderId="0" xfId="63" applyFont="1" applyNumberFormat="1">
      <alignment vertical="center" wrapText="1"/>
    </xf>
    <xf numFmtId="0" fontId="37" fillId="0" borderId="0" xfId="0" applyFont="1" applyNumberFormat="1">
      <alignment horizontal="center" vertical="top"/>
    </xf>
    <xf numFmtId="49" fontId="50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0" fontId="58" fillId="0" borderId="0" xfId="0" applyFont="1" applyNumberFormat="1">
      <alignment vertical="center"/>
    </xf>
    <xf numFmtId="0" fontId="58" fillId="0" borderId="0" xfId="0" applyFont="1" applyNumberFormat="1">
      <alignment vertical="center" wrapText="1"/>
    </xf>
    <xf numFmtId="49" fontId="55" fillId="40" borderId="24" xfId="0" applyFont="1" applyFill="1" applyBorder="1" applyNumberFormat="1">
      <alignment vertical="top"/>
    </xf>
    <xf numFmtId="49" fontId="55" fillId="40" borderId="27" xfId="0" applyFont="1" applyFill="1" applyBorder="1" applyNumberFormat="1">
      <alignment vertical="top"/>
    </xf>
    <xf numFmtId="49" fontId="55" fillId="40" borderId="29" xfId="0" applyFont="1" applyFill="1" applyBorder="1" applyNumberFormat="1">
      <alignment vertical="top"/>
    </xf>
    <xf numFmtId="49" fontId="55" fillId="40" borderId="20" xfId="0" applyFont="1" applyFill="1" applyBorder="1" applyNumberFormat="1">
      <alignment vertical="top"/>
    </xf>
    <xf numFmtId="49" fontId="55" fillId="40" borderId="18" xfId="0" applyFont="1" applyFill="1" applyBorder="1" applyNumberFormat="1">
      <alignment vertical="top"/>
    </xf>
    <xf numFmtId="49" fontId="55" fillId="40" borderId="21" xfId="0" applyFont="1" applyFill="1" applyBorder="1" applyNumberFormat="1">
      <alignment vertical="top"/>
    </xf>
    <xf numFmtId="49" fontId="0" fillId="0" borderId="0" xfId="0" applyFont="1" applyNumberFormat="1">
      <alignment vertical="top"/>
    </xf>
    <xf numFmtId="49" fontId="49" fillId="0" borderId="27" xfId="0" applyFont="1" applyBorder="1" applyNumberFormat="1">
      <alignment vertical="top"/>
    </xf>
    <xf numFmtId="49" fontId="59" fillId="0" borderId="0" xfId="0" applyFont="1" applyNumberFormat="1">
      <alignment vertical="top"/>
    </xf>
    <xf numFmtId="49" fontId="55" fillId="0" borderId="27" xfId="0" applyFont="1" applyBorder="1" applyNumberFormat="1">
      <alignment vertical="top"/>
    </xf>
    <xf numFmtId="49" fontId="0" fillId="0" borderId="0" xfId="0" applyFont="1" applyNumberFormat="1">
      <alignment vertical="top"/>
    </xf>
    <xf numFmtId="0" fontId="22" fillId="0" borderId="13" xfId="0" applyFont="1" applyBorder="1" applyNumberFormat="1">
      <alignment horizontal="center" vertical="center" wrapText="1"/>
    </xf>
    <xf numFmtId="49" fontId="39" fillId="0" borderId="18" xfId="64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horizontal="left" vertical="center"/>
    </xf>
    <xf numFmtId="0" fontId="22" fillId="0" borderId="0" xfId="0" applyFont="1" applyNumberFormat="1">
      <alignment horizontal="right" vertical="center" wrapText="1"/>
    </xf>
    <xf numFmtId="0" fontId="37" fillId="0" borderId="0" xfId="64" applyFont="1" applyNumberFormat="1">
      <alignment horizontal="center" vertical="center" wrapText="1"/>
    </xf>
    <xf numFmtId="49" fontId="22" fillId="0" borderId="13" xfId="69" applyFont="1" applyBorder="1" applyNumberFormat="1">
      <alignment horizontal="center" vertical="center"/>
    </xf>
    <xf numFmtId="49" fontId="39" fillId="0" borderId="30" xfId="64" applyFont="1" applyBorder="1" applyNumberFormat="1">
      <alignment horizontal="center" vertical="center" wrapText="1"/>
    </xf>
    <xf numFmtId="0" fontId="25" fillId="0" borderId="0" xfId="63" applyFont="1" applyNumberFormat="1">
      <alignment horizontal="left" vertical="center" wrapText="1" indent="1"/>
    </xf>
    <xf numFmtId="0" fontId="22" fillId="0" borderId="23" xfId="64" applyFont="1" applyBorder="1" applyNumberFormat="1">
      <alignment horizontal="left" vertical="center" wrapText="1"/>
    </xf>
    <xf numFmtId="0" fontId="22" fillId="0" borderId="23" xfId="0" applyFont="1" applyBorder="1" applyNumberFormat="1">
      <alignment horizontal="center" vertical="center" wrapText="1"/>
    </xf>
    <xf numFmtId="0" fontId="22" fillId="0" borderId="26" xfId="0" applyFont="1" applyBorder="1" applyNumberFormat="1">
      <alignment horizontal="center" vertical="center" wrapText="1"/>
    </xf>
    <xf numFmtId="49" fontId="22" fillId="0" borderId="23" xfId="64" applyFont="1" applyBorder="1" applyNumberFormat="1">
      <alignment horizontal="left" vertical="center" wrapText="1"/>
    </xf>
    <xf numFmtId="49" fontId="55" fillId="0" borderId="0" xfId="0" applyFont="1" applyNumberFormat="1">
      <alignment vertical="top"/>
    </xf>
    <xf numFmtId="49" fontId="22" fillId="0" borderId="23" xfId="0" applyFont="1" applyBorder="1" applyNumberFormat="1">
      <alignment horizontal="left" vertical="center" wrapText="1"/>
    </xf>
    <xf numFmtId="49" fontId="22" fillId="0" borderId="25" xfId="0" applyFont="1" applyBorder="1" applyNumberFormat="1">
      <alignment horizontal="left" vertical="center" wrapText="1"/>
    </xf>
    <xf numFmtId="0" fontId="22" fillId="0" borderId="24" xfId="0" applyFont="1" applyBorder="1" applyNumberFormat="1">
      <alignment horizontal="center" vertical="center" wrapText="1"/>
    </xf>
    <xf numFmtId="49" fontId="22" fillId="0" borderId="23" xfId="0" applyFont="1" applyBorder="1" applyNumberFormat="1">
      <alignment horizontal="center" vertical="center" wrapText="1"/>
    </xf>
    <xf numFmtId="0" fontId="22" fillId="0" borderId="29" xfId="0" applyFont="1" applyBorder="1" applyNumberFormat="1">
      <alignment horizontal="center" vertical="center" wrapText="1"/>
    </xf>
    <xf numFmtId="0" fontId="42" fillId="40" borderId="30" xfId="0" applyFont="1" applyFill="1" applyBorder="1" applyNumberFormat="1">
      <alignment horizontal="left" vertical="center"/>
    </xf>
    <xf numFmtId="0" fontId="22" fillId="0" borderId="25" xfId="0" applyFont="1" applyBorder="1" applyNumberFormat="1">
      <alignment horizontal="left" vertical="center" wrapText="1"/>
    </xf>
    <xf numFmtId="0" fontId="22" fillId="0" borderId="22" xfId="0" applyFont="1" applyBorder="1" applyNumberFormat="1">
      <alignment horizontal="center" vertical="center" wrapText="1"/>
    </xf>
    <xf numFmtId="0" fontId="22" fillId="0" borderId="23" xfId="0" applyFont="1" applyBorder="1" applyNumberFormat="1">
      <alignment horizontal="left" vertical="center" wrapText="1"/>
    </xf>
    <xf numFmtId="49" fontId="22" fillId="0" borderId="0" xfId="64" applyFont="1" applyNumberFormat="1">
      <alignment horizontal="left" vertical="center" wrapText="1"/>
    </xf>
    <xf numFmtId="0" fontId="22" fillId="0" borderId="0" xfId="64" applyFont="1" applyNumberFormat="1">
      <alignment horizontal="left" vertical="center" wrapText="1"/>
    </xf>
    <xf numFmtId="49" fontId="22" fillId="0" borderId="29" xfId="64" applyFont="1" applyBorder="1" applyNumberFormat="1">
      <alignment vertical="center" wrapText="1"/>
    </xf>
    <xf numFmtId="0" fontId="42" fillId="0" borderId="28" xfId="0" applyFont="1" applyBorder="1" applyNumberFormat="1">
      <alignment horizontal="left" vertical="center"/>
    </xf>
    <xf numFmtId="0" fontId="22" fillId="0" borderId="13" xfId="0" applyFont="1" applyBorder="1" applyNumberFormat="1">
      <alignment horizontal="left" vertical="center" wrapText="1" indent="2"/>
    </xf>
    <xf numFmtId="49" fontId="0" fillId="0" borderId="18" xfId="0" applyFont="1" applyBorder="1" applyNumberFormat="1">
      <alignment vertical="top"/>
    </xf>
    <xf numFmtId="0" fontId="22" fillId="0" borderId="20" xfId="64" applyFont="1" applyBorder="1" applyNumberFormat="1">
      <alignment horizontal="left" vertical="center" indent="1"/>
    </xf>
    <xf numFmtId="49" fontId="0" fillId="39" borderId="0" xfId="0" applyFont="1" applyFill="1" applyNumberFormat="1">
      <alignment vertical="top"/>
    </xf>
    <xf numFmtId="0" fontId="22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49" fillId="39" borderId="0" xfId="0" applyFont="1" applyFill="1" applyNumberFormat="1">
      <alignment vertical="top"/>
    </xf>
    <xf numFmtId="49" fontId="50" fillId="0" borderId="0" xfId="0" applyFont="1" applyNumberFormat="1">
      <alignment vertical="top"/>
    </xf>
    <xf numFmtId="0" fontId="45" fillId="0" borderId="0" xfId="0" applyFont="1" applyNumberFormat="1">
      <alignment vertical="center"/>
    </xf>
    <xf numFmtId="0" fontId="42" fillId="40" borderId="20" xfId="0" applyFont="1" applyFill="1" applyBorder="1" applyNumberFormat="1">
      <alignment vertical="center"/>
    </xf>
    <xf numFmtId="49" fontId="22" fillId="0" borderId="13" xfId="0" applyFont="1" applyBorder="1" applyNumberFormat="1">
      <alignment horizontal="center" vertical="center" wrapText="1"/>
    </xf>
    <xf numFmtId="49" fontId="22" fillId="0" borderId="22" xfId="0" applyFont="1" applyBorder="1" applyNumberFormat="1">
      <alignment horizontal="center" vertical="center" wrapText="1"/>
    </xf>
    <xf numFmtId="0" fontId="42" fillId="0" borderId="23" xfId="0" applyFont="1" applyBorder="1" applyNumberFormat="1">
      <alignment horizontal="left" vertical="center"/>
    </xf>
    <xf numFmtId="0" fontId="42" fillId="40" borderId="24" xfId="0" applyFont="1" applyFill="1" applyBorder="1" applyNumberFormat="1">
      <alignment horizontal="left" vertical="center"/>
    </xf>
    <xf numFmtId="0" fontId="42" fillId="0" borderId="25" xfId="0" applyFont="1" applyBorder="1" applyNumberFormat="1">
      <alignment horizontal="left" vertical="center"/>
    </xf>
    <xf numFmtId="0" fontId="36" fillId="0" borderId="0" xfId="0" applyFont="1" applyNumberFormat="1">
      <alignment vertical="center"/>
    </xf>
    <xf numFmtId="49" fontId="33" fillId="0" borderId="18" xfId="64" applyFont="1" applyBorder="1" applyNumberFormat="1">
      <alignment vertical="center" wrapText="1"/>
    </xf>
    <xf numFmtId="0" fontId="1" fillId="0" borderId="0" xfId="69" applyFont="1" applyNumberFormat="1"/>
    <xf numFmtId="49" fontId="55" fillId="0" borderId="0" xfId="0" applyFont="1" applyNumberFormat="1">
      <alignment vertical="top"/>
    </xf>
    <xf numFmtId="49" fontId="36" fillId="0" borderId="22" xfId="0" applyFont="1" applyBorder="1" applyNumberFormat="1">
      <alignment vertical="center" wrapText="1"/>
    </xf>
    <xf numFmtId="49" fontId="36" fillId="0" borderId="23" xfId="0" applyFont="1" applyBorder="1" applyNumberFormat="1">
      <alignment vertical="center" wrapText="1"/>
    </xf>
    <xf numFmtId="49" fontId="36" fillId="0" borderId="25" xfId="0" applyFont="1" applyBorder="1" applyNumberFormat="1">
      <alignment vertical="center" wrapText="1"/>
    </xf>
    <xf numFmtId="49" fontId="40" fillId="0" borderId="22" xfId="64" applyFont="1" applyBorder="1" applyNumberFormat="1">
      <alignment vertical="center" wrapText="1"/>
    </xf>
    <xf numFmtId="49" fontId="40" fillId="0" borderId="23" xfId="64" applyFont="1" applyBorder="1" applyNumberFormat="1">
      <alignment vertical="center" wrapText="1"/>
    </xf>
    <xf numFmtId="0" fontId="56" fillId="0" borderId="0" xfId="0" applyFont="1" applyNumberFormat="1">
      <alignment vertical="center" wrapText="1"/>
    </xf>
    <xf numFmtId="49" fontId="57" fillId="0" borderId="0" xfId="0" applyFont="1" applyNumberFormat="1">
      <alignment vertical="top"/>
    </xf>
    <xf numFmtId="0" fontId="58" fillId="0" borderId="0" xfId="0" applyFont="1" applyNumberFormat="1">
      <alignment vertical="center"/>
    </xf>
    <xf numFmtId="49" fontId="60" fillId="40" borderId="20" xfId="69" applyFont="1" applyFill="1" applyBorder="1" applyNumberFormat="1">
      <alignment horizontal="center" vertical="center"/>
    </xf>
    <xf numFmtId="49" fontId="55" fillId="40" borderId="24" xfId="0" applyFont="1" applyFill="1" applyBorder="1" applyNumberFormat="1">
      <alignment vertical="top"/>
    </xf>
    <xf numFmtId="49" fontId="55" fillId="40" borderId="27" xfId="0" applyFont="1" applyFill="1" applyBorder="1" applyNumberFormat="1">
      <alignment vertical="top"/>
    </xf>
    <xf numFmtId="49" fontId="55" fillId="40" borderId="29" xfId="0" applyFont="1" applyFill="1" applyBorder="1" applyNumberFormat="1">
      <alignment vertical="top"/>
    </xf>
    <xf numFmtId="49" fontId="55" fillId="40" borderId="20" xfId="0" applyFont="1" applyFill="1" applyBorder="1" applyNumberFormat="1">
      <alignment vertical="top"/>
    </xf>
    <xf numFmtId="49" fontId="55" fillId="40" borderId="18" xfId="0" applyFont="1" applyFill="1" applyBorder="1" applyNumberFormat="1">
      <alignment vertical="top"/>
    </xf>
    <xf numFmtId="49" fontId="55" fillId="40" borderId="21" xfId="0" applyFont="1" applyFill="1" applyBorder="1" applyNumberFormat="1">
      <alignment vertical="top"/>
    </xf>
    <xf numFmtId="49" fontId="55" fillId="0" borderId="27" xfId="0" applyFont="1" applyBorder="1" applyNumberFormat="1">
      <alignment vertical="top"/>
    </xf>
    <xf numFmtId="0" fontId="37" fillId="0" borderId="0" xfId="64" applyFont="1" applyNumberFormat="1">
      <alignment horizontal="center" vertical="center" wrapText="1"/>
    </xf>
    <xf numFmtId="0" fontId="22" fillId="0" borderId="20" xfId="64" applyFont="1" applyBorder="1" applyNumberFormat="1">
      <alignment horizontal="left" vertical="center" indent="1"/>
    </xf>
    <xf numFmtId="0" fontId="0" fillId="0" borderId="13" xfId="0" applyFont="1" applyBorder="1" applyNumberFormat="1">
      <alignment horizontal="center" vertical="center" wrapText="1"/>
    </xf>
    <xf numFmtId="0" fontId="22" fillId="0" borderId="25" xfId="0" applyFont="1" applyBorder="1" applyNumberFormat="1">
      <alignment horizontal="left" vertical="center" wrapText="1"/>
    </xf>
    <xf numFmtId="0" fontId="57" fillId="0" borderId="0" xfId="0" applyFont="1" applyNumberFormat="1">
      <alignment horizontal="center" vertical="top"/>
    </xf>
    <xf numFmtId="49" fontId="57" fillId="0" borderId="0" xfId="0" applyFont="1" applyNumberFormat="1">
      <alignment horizontal="center" vertical="top"/>
    </xf>
    <xf numFmtId="49" fontId="57" fillId="0" borderId="0" xfId="0" applyFont="1" applyNumberFormat="1">
      <alignment horizontal="center" vertical="center"/>
    </xf>
    <xf numFmtId="49" fontId="0" fillId="0" borderId="27" xfId="0" applyFont="1" applyBorder="1" applyNumberFormat="1">
      <alignment vertical="top"/>
    </xf>
    <xf numFmtId="0" fontId="42" fillId="40" borderId="18" xfId="0" applyFont="1" applyFill="1" applyBorder="1" applyNumberFormat="1">
      <alignment horizontal="left" vertical="center"/>
    </xf>
    <xf numFmtId="0" fontId="42" fillId="40" borderId="20" xfId="0" applyFont="1" applyFill="1" applyBorder="1" applyNumberFormat="1">
      <alignment horizontal="left" vertical="center"/>
    </xf>
    <xf numFmtId="49" fontId="51" fillId="0" borderId="0" xfId="0" applyFont="1" applyNumberFormat="1">
      <alignment vertical="top"/>
    </xf>
    <xf numFmtId="49" fontId="40" fillId="0" borderId="25" xfId="64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vertical="center"/>
    </xf>
    <xf numFmtId="0" fontId="42" fillId="40" borderId="21" xfId="0" applyFont="1" applyFill="1" applyBorder="1" applyNumberFormat="1">
      <alignment vertical="center"/>
    </xf>
    <xf numFmtId="49" fontId="22" fillId="0" borderId="22" xfId="64" applyFont="1" applyBorder="1" applyNumberFormat="1">
      <alignment vertical="center" wrapText="1"/>
    </xf>
    <xf numFmtId="49" fontId="22" fillId="0" borderId="23" xfId="64" applyFont="1" applyBorder="1" applyNumberFormat="1">
      <alignment vertical="center" wrapText="1"/>
    </xf>
    <xf numFmtId="49" fontId="57" fillId="0" borderId="0" xfId="0" applyFont="1" applyNumberFormat="1">
      <alignment vertical="top"/>
    </xf>
    <xf numFmtId="49" fontId="22" fillId="0" borderId="23" xfId="0" applyFont="1" applyBorder="1" applyNumberFormat="1">
      <alignment horizontal="center" vertical="center" wrapText="1"/>
    </xf>
    <xf numFmtId="0" fontId="42" fillId="40" borderId="30" xfId="0" applyFont="1" applyFill="1" applyBorder="1" applyNumberFormat="1">
      <alignment horizontal="left" vertical="center"/>
    </xf>
    <xf numFmtId="49" fontId="0" fillId="0" borderId="0" xfId="0" applyFont="1" applyNumberFormat="1">
      <alignment vertical="top"/>
    </xf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2" borderId="13" xfId="0" applyFont="1" applyFill="1" applyBorder="1" applyNumberFormat="1">
      <alignment horizontal="center" vertical="center" wrapText="1"/>
      <protection locked="0"/>
    </xf>
    <xf numFmtId="0" fontId="42" fillId="40" borderId="18" xfId="0" applyFont="1" applyFill="1" applyBorder="1" applyNumberFormat="1">
      <alignment horizontal="left" vertical="center"/>
    </xf>
    <xf numFmtId="49" fontId="51" fillId="0" borderId="0" xfId="0" applyFont="1" applyNumberFormat="1">
      <alignment vertical="top"/>
    </xf>
    <xf numFmtId="49" fontId="22" fillId="41" borderId="13" xfId="0" applyFont="1" applyFill="1" applyBorder="1" applyNumberFormat="1">
      <alignment horizontal="left" vertical="center" wrapText="1"/>
      <protection locked="0"/>
    </xf>
    <xf numFmtId="0" fontId="22" fillId="42" borderId="13" xfId="0" applyFont="1" applyFill="1" applyBorder="1" applyNumberFormat="1">
      <alignment horizontal="center" vertical="center" wrapText="1"/>
      <protection locked="0"/>
    </xf>
    <xf numFmtId="0" fontId="42" fillId="40" borderId="18" xfId="0" applyFont="1" applyFill="1" applyBorder="1" applyNumberFormat="1">
      <alignment vertical="center"/>
    </xf>
    <xf numFmtId="0" fontId="42" fillId="40" borderId="21" xfId="0" applyFont="1" applyFill="1" applyBorder="1" applyNumberFormat="1">
      <alignment vertical="center"/>
    </xf>
    <xf numFmtId="49" fontId="57" fillId="0" borderId="0" xfId="0" applyFont="1" applyNumberFormat="1">
      <alignment vertical="top"/>
    </xf>
    <xf numFmtId="49" fontId="22" fillId="0" borderId="23" xfId="0" applyFont="1" applyBorder="1" applyNumberFormat="1">
      <alignment horizontal="center" vertical="center" wrapText="1"/>
    </xf>
    <xf numFmtId="0" fontId="60" fillId="40" borderId="18" xfId="0" applyFont="1" applyFill="1" applyBorder="1" applyNumberFormat="1">
      <alignment horizontal="left" vertical="center" wrapText="1" indent="1"/>
    </xf>
    <xf numFmtId="0" fontId="22" fillId="0" borderId="20" xfId="0" applyFont="1" applyBorder="1" applyNumberFormat="1">
      <alignment horizontal="left" vertical="center" wrapText="1" indent="2"/>
    </xf>
    <xf numFmtId="49" fontId="22" fillId="0" borderId="13" xfId="69" applyFont="1" applyBorder="1" applyNumberFormat="1">
      <alignment horizontal="center" vertical="center"/>
    </xf>
    <xf numFmtId="49" fontId="0" fillId="0" borderId="0" xfId="0" applyFont="1" applyNumberFormat="1">
      <alignment vertical="top"/>
    </xf>
    <xf numFmtId="49" fontId="39" fillId="0" borderId="0" xfId="64" applyFont="1" applyNumberFormat="1">
      <alignment horizontal="center" vertical="center" wrapText="1"/>
    </xf>
    <xf numFmtId="0" fontId="45" fillId="0" borderId="0" xfId="0" applyFont="1" applyNumberFormat="1">
      <alignment vertical="center" wrapText="1"/>
    </xf>
    <xf numFmtId="0" fontId="39" fillId="0" borderId="0" xfId="64" applyFont="1" applyNumberFormat="1">
      <alignment horizontal="center" vertical="center" wrapText="1"/>
    </xf>
    <xf numFmtId="0" fontId="42" fillId="40" borderId="18" xfId="0" applyFont="1" applyFill="1" applyBorder="1" applyNumberFormat="1">
      <alignment vertical="center"/>
    </xf>
    <xf numFmtId="49" fontId="0" fillId="0" borderId="27" xfId="0" applyFont="1" applyBorder="1" applyNumberFormat="1">
      <alignment vertical="top"/>
    </xf>
    <xf numFmtId="49" fontId="57" fillId="0" borderId="0" xfId="0" applyFont="1" applyNumberFormat="1">
      <alignment vertical="top"/>
    </xf>
    <xf numFmtId="49" fontId="55" fillId="0" borderId="13" xfId="0" applyFont="1" applyBorder="1" applyNumberFormat="1">
      <alignment vertical="top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0" fillId="0" borderId="0" xfId="0" applyFont="1" applyNumberFormat="1">
      <alignment vertical="top"/>
    </xf>
    <xf numFmtId="0" fontId="22" fillId="0" borderId="13" xfId="0" applyFont="1" applyBorder="1" applyNumberFormat="1">
      <alignment horizontal="center" vertical="center" wrapText="1"/>
    </xf>
    <xf numFmtId="49" fontId="39" fillId="0" borderId="18" xfId="64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horizontal="left" vertical="center"/>
    </xf>
    <xf numFmtId="49" fontId="39" fillId="0" borderId="30" xfId="64" applyFont="1" applyBorder="1" applyNumberFormat="1">
      <alignment horizontal="center" vertical="center" wrapText="1"/>
    </xf>
    <xf numFmtId="0" fontId="22" fillId="0" borderId="0" xfId="0" applyFont="1" applyNumberFormat="1">
      <alignment horizontal="right" vertical="center" wrapText="1"/>
    </xf>
    <xf numFmtId="49" fontId="22" fillId="0" borderId="13" xfId="69" applyFont="1" applyBorder="1" applyNumberFormat="1">
      <alignment horizontal="center" vertical="center"/>
    </xf>
    <xf numFmtId="49" fontId="22" fillId="0" borderId="25" xfId="64" applyFont="1" applyBorder="1" applyNumberFormat="1">
      <alignment horizontal="center" vertical="center" wrapText="1"/>
    </xf>
    <xf numFmtId="49" fontId="22" fillId="0" borderId="0" xfId="74" applyFont="1" applyNumberFormat="1">
      <alignment horizontal="left" vertical="center" wrapText="1" indent="1"/>
    </xf>
    <xf numFmtId="0" fontId="22" fillId="38" borderId="14" xfId="74" applyFont="1" applyFill="1" applyBorder="1" applyNumberFormat="1">
      <alignment horizontal="left" vertical="center" indent="1"/>
    </xf>
    <xf numFmtId="0" fontId="22" fillId="0" borderId="0" xfId="74" applyFont="1" applyNumberFormat="1">
      <alignment horizontal="left" vertical="center" wrapText="1" indent="1"/>
    </xf>
    <xf numFmtId="49" fontId="22" fillId="38" borderId="14" xfId="74" applyFont="1" applyFill="1" applyBorder="1" applyNumberFormat="1">
      <alignment horizontal="left" vertical="center" wrapText="1" indent="1"/>
    </xf>
    <xf numFmtId="49" fontId="22" fillId="0" borderId="14" xfId="74" applyFont="1" applyBorder="1" applyNumberFormat="1">
      <alignment horizontal="left" vertical="center" wrapText="1" indent="1"/>
    </xf>
    <xf numFmtId="0" fontId="61" fillId="0" borderId="0" xfId="74" applyFont="1" applyNumberFormat="1">
      <alignment vertical="center" wrapText="1"/>
    </xf>
    <xf numFmtId="0" fontId="62" fillId="0" borderId="0" xfId="74" applyFont="1" applyNumberFormat="1">
      <alignment horizontal="center" vertical="center" wrapText="1"/>
    </xf>
    <xf numFmtId="0" fontId="63" fillId="0" borderId="0" xfId="74" applyFont="1" applyNumberFormat="1">
      <alignment horizontal="right" vertical="center" wrapText="1" indent="1"/>
    </xf>
    <xf numFmtId="0" fontId="63" fillId="0" borderId="0" xfId="74" applyFont="1" applyNumberFormat="1">
      <alignment horizontal="left" vertical="center" wrapText="1" indent="1"/>
    </xf>
    <xf numFmtId="0" fontId="63" fillId="0" borderId="0" xfId="74" applyFont="1" applyNumberFormat="1">
      <alignment horizontal="center" vertical="center" wrapText="1"/>
    </xf>
    <xf numFmtId="0" fontId="63" fillId="0" borderId="0" xfId="74" applyFont="1" applyNumberFormat="1">
      <alignment vertical="center" wrapText="1"/>
    </xf>
    <xf numFmtId="0" fontId="62" fillId="0" borderId="0" xfId="74" applyFont="1" applyNumberFormat="1">
      <alignment horizontal="center" vertical="center" wrapText="1"/>
    </xf>
    <xf numFmtId="0" fontId="0" fillId="0" borderId="14" xfId="0" applyFont="1" applyBorder="1" applyNumberFormat="1">
      <alignment vertical="top" wrapText="1"/>
    </xf>
    <xf numFmtId="49" fontId="22" fillId="43" borderId="13" xfId="0" applyFont="1" applyFill="1" applyBorder="1" applyNumberFormat="1">
      <alignment horizontal="left" vertical="center" wrapText="1" indent="1"/>
    </xf>
    <xf numFmtId="14" fontId="50" fillId="0" borderId="0" xfId="74" applyFont="1" applyNumberFormat="1">
      <alignment horizontal="center" vertical="center" wrapText="1"/>
    </xf>
    <xf numFmtId="0" fontId="50" fillId="0" borderId="0" xfId="74" applyFont="1" applyNumberFormat="1">
      <alignment horizontal="left" vertical="center" wrapText="1"/>
    </xf>
    <xf numFmtId="0" fontId="64" fillId="0" borderId="0" xfId="74" applyFont="1" applyNumberFormat="1">
      <alignment vertical="center" wrapText="1"/>
    </xf>
    <xf numFmtId="0" fontId="50" fillId="0" borderId="0" xfId="74" applyFont="1" applyNumberFormat="1">
      <alignment horizontal="center" vertical="center" wrapText="1"/>
    </xf>
    <xf numFmtId="0" fontId="60" fillId="0" borderId="0" xfId="74" applyFont="1" applyNumberFormat="1">
      <alignment horizontal="right" vertical="center" wrapText="1" indent="1"/>
    </xf>
    <xf numFmtId="0" fontId="60" fillId="0" borderId="0" xfId="74" applyFont="1" applyNumberFormat="1">
      <alignment horizontal="left" vertical="center" wrapText="1" indent="1"/>
    </xf>
    <xf numFmtId="0" fontId="60" fillId="0" borderId="0" xfId="74" applyFont="1" applyNumberFormat="1">
      <alignment horizontal="center" vertical="center" wrapText="1"/>
    </xf>
    <xf numFmtId="0" fontId="60" fillId="0" borderId="0" xfId="74" applyFont="1" applyNumberFormat="1">
      <alignment vertical="center" wrapText="1"/>
    </xf>
    <xf numFmtId="0" fontId="50" fillId="0" borderId="0" xfId="74" applyFont="1" applyNumberFormat="1">
      <alignment horizontal="center" vertical="center" wrapText="1"/>
    </xf>
    <xf numFmtId="0" fontId="50" fillId="0" borderId="0" xfId="74" applyFont="1" applyNumberFormat="1">
      <alignment vertical="center" wrapText="1"/>
    </xf>
    <xf numFmtId="0" fontId="60" fillId="0" borderId="0" xfId="74" applyFont="1" applyNumberFormat="1">
      <alignment vertical="center" wrapText="1"/>
    </xf>
    <xf numFmtId="0" fontId="60" fillId="0" borderId="0" xfId="74" applyFont="1" applyNumberFormat="1">
      <alignment horizontal="left" vertical="center" indent="1"/>
    </xf>
    <xf numFmtId="0" fontId="65" fillId="0" borderId="0" xfId="74" applyFont="1" applyNumberFormat="1">
      <alignment vertical="center" wrapText="1"/>
    </xf>
    <xf numFmtId="0" fontId="50" fillId="0" borderId="0" xfId="74" applyFont="1" applyNumberFormat="1">
      <alignment horizontal="center" vertical="center" wrapText="1"/>
    </xf>
    <xf numFmtId="0" fontId="60" fillId="0" borderId="0" xfId="74" applyFont="1" applyNumberFormat="1">
      <alignment vertical="center" wrapText="1"/>
    </xf>
    <xf numFmtId="49" fontId="60" fillId="0" borderId="0" xfId="74" applyFont="1" applyNumberFormat="1">
      <alignment horizontal="left" vertical="center" wrapText="1" indent="1"/>
    </xf>
    <xf numFmtId="0" fontId="50" fillId="0" borderId="0" xfId="74" applyFont="1" applyNumberFormat="1">
      <alignment vertical="center" wrapText="1"/>
    </xf>
    <xf numFmtId="49" fontId="50" fillId="0" borderId="0" xfId="74" applyFont="1" applyNumberFormat="1">
      <alignment horizontal="left" vertical="center" wrapText="1"/>
    </xf>
    <xf numFmtId="49" fontId="60" fillId="0" borderId="0" xfId="74" applyFont="1" applyNumberFormat="1">
      <alignment horizontal="center" vertical="center" wrapText="1"/>
    </xf>
    <xf numFmtId="49" fontId="60" fillId="0" borderId="0" xfId="74" applyFont="1" applyNumberFormat="1">
      <alignment horizontal="right" vertical="center" wrapText="1" indent="1"/>
    </xf>
    <xf numFmtId="49" fontId="60" fillId="0" borderId="0" xfId="74" applyFont="1" applyNumberFormat="1">
      <alignment horizontal="left" vertical="center" wrapText="1" indent="2"/>
    </xf>
    <xf numFmtId="49" fontId="37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49" fontId="40" fillId="0" borderId="0" xfId="0" applyFont="1" applyNumberFormat="1">
      <alignment horizontal="center" vertical="center"/>
    </xf>
    <xf numFmtId="49" fontId="22" fillId="0" borderId="0" xfId="0" applyFont="1" applyNumberFormat="1">
      <alignment vertical="top"/>
    </xf>
    <xf numFmtId="0" fontId="66" fillId="0" borderId="0" xfId="63" applyFont="1" applyNumberFormat="1">
      <alignment vertical="center" wrapText="1"/>
    </xf>
    <xf numFmtId="49" fontId="22" fillId="0" borderId="0" xfId="0" applyFont="1" applyNumberFormat="1">
      <alignment vertical="top"/>
    </xf>
    <xf numFmtId="49" fontId="40" fillId="0" borderId="0" xfId="0" applyFont="1" applyNumberFormat="1">
      <alignment horizontal="center" vertical="center" wrapText="1"/>
    </xf>
    <xf numFmtId="49" fontId="0" fillId="42" borderId="13" xfId="0" applyFont="1" applyFill="1" applyBorder="1" applyNumberFormat="1">
      <alignment horizontal="center" vertical="center" wrapText="1"/>
      <protection locked="0"/>
    </xf>
    <xf numFmtId="0" fontId="57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0" fontId="22" fillId="40" borderId="20" xfId="0" applyFont="1" applyFill="1" applyBorder="1" applyNumberFormat="1">
      <alignment vertical="center" wrapText="1"/>
    </xf>
    <xf numFmtId="49" fontId="42" fillId="40" borderId="18" xfId="0" applyFont="1" applyFill="1" applyBorder="1" applyNumberFormat="1">
      <alignment horizontal="left" vertical="center"/>
    </xf>
    <xf numFmtId="49" fontId="67" fillId="40" borderId="18" xfId="0" applyFont="1" applyFill="1" applyBorder="1" applyNumberFormat="1">
      <alignment horizontal="center" vertical="top"/>
    </xf>
    <xf numFmtId="49" fontId="67" fillId="40" borderId="21" xfId="0" applyFont="1" applyFill="1" applyBorder="1" applyNumberFormat="1">
      <alignment horizontal="center" vertical="top"/>
    </xf>
    <xf numFmtId="0" fontId="68" fillId="0" borderId="0" xfId="0" applyFont="1" applyNumberFormat="1">
      <alignment horizontal="center" vertical="center" wrapText="1"/>
    </xf>
    <xf numFmtId="0" fontId="37" fillId="0" borderId="0" xfId="0" applyFont="1" applyNumberFormat="1"/>
    <xf numFmtId="49" fontId="22" fillId="0" borderId="25" xfId="0" applyFont="1" applyBorder="1" applyNumberFormat="1">
      <alignment vertical="top"/>
    </xf>
    <xf numFmtId="49" fontId="22" fillId="0" borderId="25" xfId="0" applyFont="1" applyBorder="1" applyNumberFormat="1">
      <alignment vertical="top" wrapText="1"/>
    </xf>
    <xf numFmtId="49" fontId="22" fillId="0" borderId="13" xfId="0" applyFont="1" applyBorder="1" applyNumberFormat="1">
      <alignment vertical="top"/>
    </xf>
    <xf numFmtId="49" fontId="22" fillId="0" borderId="31" xfId="0" applyFont="1" applyBorder="1" applyNumberFormat="1">
      <alignment vertical="top" wrapText="1"/>
    </xf>
    <xf numFmtId="0" fontId="60" fillId="0" borderId="0" xfId="0" applyFont="1" applyNumberFormat="1"/>
    <xf numFmtId="0" fontId="69" fillId="0" borderId="0" xfId="0" applyFont="1" applyNumberFormat="1">
      <alignment horizontal="center" vertical="center"/>
    </xf>
    <xf numFmtId="0" fontId="60" fillId="0" borderId="0" xfId="0" applyFont="1" applyNumberFormat="1"/>
    <xf numFmtId="49" fontId="50" fillId="0" borderId="0" xfId="0" applyFont="1" applyNumberFormat="1">
      <alignment vertical="top"/>
    </xf>
    <xf numFmtId="49" fontId="70" fillId="0" borderId="0" xfId="0" applyFont="1" applyNumberFormat="1">
      <alignment vertical="top"/>
    </xf>
    <xf numFmtId="49" fontId="22" fillId="0" borderId="22" xfId="0" applyFont="1" applyBorder="1" applyNumberFormat="1">
      <alignment horizontal="center" vertical="center" wrapText="1"/>
    </xf>
    <xf numFmtId="0" fontId="22" fillId="0" borderId="24" xfId="64" applyFont="1" applyBorder="1" applyNumberFormat="1">
      <alignment vertical="center"/>
    </xf>
    <xf numFmtId="49" fontId="33" fillId="0" borderId="27" xfId="64" applyFont="1" applyBorder="1" applyNumberFormat="1">
      <alignment vertical="center" wrapText="1"/>
    </xf>
    <xf numFmtId="16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/>
    </xf>
    <xf numFmtId="0" fontId="22" fillId="0" borderId="13" xfId="0" applyFont="1" applyBorder="1" applyNumberFormat="1">
      <alignment horizontal="left" vertical="center" wrapText="1"/>
    </xf>
    <xf numFmtId="49" fontId="71" fillId="0" borderId="24" xfId="64" applyFont="1" applyBorder="1" applyNumberFormat="1">
      <alignment vertical="center" wrapText="1"/>
    </xf>
    <xf numFmtId="4" fontId="54" fillId="0" borderId="26" xfId="0" applyFont="1" applyBorder="1" applyNumberFormat="1">
      <alignment vertical="center" wrapText="1"/>
    </xf>
    <xf numFmtId="49" fontId="0" fillId="0" borderId="22" xfId="0" applyFont="1" applyBorder="1" applyNumberFormat="1">
      <alignment vertical="top" wrapText="1"/>
    </xf>
    <xf numFmtId="49" fontId="0" fillId="0" borderId="25" xfId="0" applyFont="1" applyBorder="1" applyNumberFormat="1">
      <alignment vertical="top" wrapText="1"/>
    </xf>
    <xf numFmtId="49" fontId="0" fillId="0" borderId="13" xfId="0" applyFont="1" applyBorder="1" applyNumberFormat="1">
      <alignment vertical="top" wrapText="1"/>
    </xf>
    <xf numFmtId="49" fontId="55" fillId="0" borderId="26" xfId="0" applyFont="1" applyBorder="1" applyNumberFormat="1">
      <alignment vertical="top"/>
    </xf>
    <xf numFmtId="0" fontId="22" fillId="0" borderId="24" xfId="69" applyFont="1" applyBorder="1" applyNumberFormat="1">
      <alignment vertical="center" wrapText="1"/>
    </xf>
    <xf numFmtId="0" fontId="22" fillId="0" borderId="26" xfId="69" applyFont="1" applyBorder="1" applyNumberFormat="1">
      <alignment vertical="center" wrapText="1"/>
    </xf>
    <xf numFmtId="0" fontId="57" fillId="0" borderId="0" xfId="0" applyFont="1" applyNumberFormat="1">
      <alignment vertical="top"/>
    </xf>
    <xf numFmtId="4" fontId="54" fillId="0" borderId="25" xfId="0" applyFont="1" applyBorder="1" applyNumberFormat="1">
      <alignment vertical="center" wrapText="1"/>
    </xf>
    <xf numFmtId="0" fontId="22" fillId="0" borderId="0" xfId="0" applyFont="1" applyNumberFormat="1">
      <alignment horizontal="left" vertical="top"/>
    </xf>
    <xf numFmtId="49" fontId="0" fillId="0" borderId="0" xfId="0" applyFont="1" applyNumberFormat="1">
      <alignment horizontal="right" vertical="top"/>
    </xf>
    <xf numFmtId="49" fontId="72" fillId="0" borderId="0" xfId="0" applyFont="1" applyNumberFormat="1">
      <alignment vertical="top"/>
    </xf>
    <xf numFmtId="49" fontId="73" fillId="0" borderId="0" xfId="0" applyFont="1" applyNumberFormat="1">
      <alignment vertical="top"/>
    </xf>
    <xf numFmtId="0" fontId="37" fillId="0" borderId="0" xfId="0" applyFont="1" applyNumberFormat="1">
      <alignment vertical="top"/>
    </xf>
    <xf numFmtId="0" fontId="62" fillId="0" borderId="0" xfId="0" applyFont="1" applyNumberFormat="1">
      <alignment vertical="center" wrapText="1"/>
    </xf>
    <xf numFmtId="0" fontId="63" fillId="0" borderId="0" xfId="0" applyFont="1" applyNumberFormat="1">
      <alignment vertical="center" wrapText="1"/>
    </xf>
    <xf numFmtId="0" fontId="74" fillId="0" borderId="0" xfId="0" applyFont="1" applyNumberFormat="1">
      <alignment horizontal="center" vertical="center" wrapText="1"/>
    </xf>
    <xf numFmtId="14" fontId="63" fillId="0" borderId="0" xfId="74" applyFont="1" applyNumberFormat="1">
      <alignment horizontal="left" vertical="center" wrapText="1"/>
    </xf>
    <xf numFmtId="0" fontId="63" fillId="0" borderId="0" xfId="63" applyFont="1" applyNumberFormat="1">
      <alignment horizontal="left" vertical="center" wrapText="1" indent="1"/>
    </xf>
    <xf numFmtId="0" fontId="73" fillId="0" borderId="0" xfId="0" applyFont="1" applyNumberFormat="1">
      <alignment vertical="center"/>
    </xf>
    <xf numFmtId="0" fontId="22" fillId="0" borderId="0" xfId="74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37" fillId="0" borderId="0" xfId="74" applyFont="1" applyNumberFormat="1">
      <alignment horizontal="left" vertical="center" wrapText="1"/>
    </xf>
    <xf numFmtId="0" fontId="45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0" fontId="62" fillId="0" borderId="0" xfId="74" applyFont="1" applyNumberFormat="1">
      <alignment horizontal="left" vertical="center" wrapText="1"/>
    </xf>
    <xf numFmtId="0" fontId="37" fillId="0" borderId="0" xfId="0" applyFont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22" fillId="0" borderId="13" xfId="0" applyFont="1" applyBorder="1" applyNumberFormat="1">
      <alignment horizontal="left" vertical="center" wrapText="1"/>
    </xf>
    <xf numFmtId="0" fontId="22" fillId="0" borderId="13" xfId="0" applyFont="1" applyBorder="1" applyNumberFormat="1">
      <alignment horizontal="left" vertical="top" wrapText="1"/>
    </xf>
    <xf numFmtId="0" fontId="22" fillId="0" borderId="0" xfId="0" applyFont="1" applyNumberFormat="1">
      <alignment vertical="center" wrapText="1"/>
    </xf>
    <xf numFmtId="0" fontId="22" fillId="0" borderId="13" xfId="0" applyFont="1" applyBorder="1" applyNumberFormat="1">
      <alignment horizontal="left" vertical="center" wrapText="1" indent="2"/>
    </xf>
    <xf numFmtId="0" fontId="22" fillId="0" borderId="13" xfId="0" applyFont="1" applyBorder="1" applyNumberFormat="1">
      <alignment horizontal="left" vertical="center" wrapText="1" indent="3"/>
    </xf>
    <xf numFmtId="0" fontId="22" fillId="0" borderId="13" xfId="0" applyFont="1" applyBorder="1" applyNumberFormat="1">
      <alignment horizontal="left" vertical="center" wrapText="1" indent="4"/>
    </xf>
    <xf numFmtId="0" fontId="39" fillId="0" borderId="0" xfId="0" applyFont="1" applyNumberFormat="1">
      <alignment horizontal="center" vertical="center" wrapText="1"/>
    </xf>
    <xf numFmtId="0" fontId="48" fillId="0" borderId="0" xfId="0" applyFont="1" applyNumberFormat="1">
      <alignment vertical="center" wrapText="1"/>
    </xf>
    <xf numFmtId="0" fontId="22" fillId="38" borderId="20" xfId="0" applyFont="1" applyFill="1" applyBorder="1" applyNumberFormat="1">
      <alignment horizontal="left" vertical="center" wrapText="1"/>
    </xf>
    <xf numFmtId="0" fontId="55" fillId="0" borderId="0" xfId="0" applyFont="1" applyNumberFormat="1">
      <alignment vertical="center"/>
    </xf>
    <xf numFmtId="49" fontId="60" fillId="0" borderId="27" xfId="0" applyFont="1" applyBorder="1" applyNumberFormat="1">
      <alignment vertical="center" wrapText="1"/>
    </xf>
    <xf numFmtId="0" fontId="60" fillId="0" borderId="27" xfId="0" applyFont="1" applyBorder="1" applyNumberFormat="1">
      <alignment horizontal="left" vertical="center" wrapText="1"/>
    </xf>
    <xf numFmtId="49" fontId="75" fillId="0" borderId="27" xfId="0" applyFont="1" applyBorder="1" applyNumberFormat="1">
      <alignment horizontal="left" vertical="center"/>
    </xf>
    <xf numFmtId="49" fontId="60" fillId="0" borderId="27" xfId="0" applyFont="1" applyBorder="1" applyNumberFormat="1">
      <alignment horizontal="center" vertical="center" wrapText="1"/>
    </xf>
    <xf numFmtId="49" fontId="63" fillId="0" borderId="0" xfId="0" applyFont="1" applyNumberFormat="1">
      <alignment vertical="center" wrapText="1"/>
    </xf>
    <xf numFmtId="0" fontId="63" fillId="0" borderId="0" xfId="0" applyFont="1" applyNumberFormat="1">
      <alignment horizontal="left" vertical="center" wrapText="1"/>
    </xf>
    <xf numFmtId="0" fontId="63" fillId="0" borderId="0" xfId="0" applyFont="1" applyNumberFormat="1">
      <alignment horizontal="left" vertical="center" wrapText="1" indent="2"/>
    </xf>
    <xf numFmtId="49" fontId="63" fillId="0" borderId="0" xfId="0" applyFont="1" applyNumberFormat="1">
      <alignment horizontal="center" vertical="center" wrapText="1"/>
    </xf>
    <xf numFmtId="0" fontId="22" fillId="0" borderId="0" xfId="0" applyFont="1" applyNumberFormat="1">
      <alignment vertical="center" wrapText="1"/>
    </xf>
    <xf numFmtId="0" fontId="22" fillId="42" borderId="13" xfId="0" applyFont="1" applyFill="1" applyBorder="1" applyNumberFormat="1">
      <alignment horizontal="center" vertical="center" wrapText="1"/>
      <protection locked="0"/>
    </xf>
    <xf numFmtId="0" fontId="22" fillId="42" borderId="13" xfId="0" applyFont="1" applyFill="1" applyBorder="1" applyNumberFormat="1">
      <alignment horizontal="left" vertical="center" wrapText="1" indent="1"/>
      <protection locked="0"/>
    </xf>
    <xf numFmtId="49" fontId="22" fillId="42" borderId="14" xfId="74" applyFont="1" applyFill="1" applyBorder="1" applyNumberFormat="1">
      <alignment horizontal="left" vertical="center" wrapText="1" indent="1"/>
      <protection locked="0"/>
    </xf>
    <xf numFmtId="0" fontId="22" fillId="42" borderId="14" xfId="74" applyFont="1" applyFill="1" applyBorder="1" applyNumberFormat="1">
      <alignment horizontal="left" vertical="center" wrapText="1" indent="1"/>
      <protection locked="0"/>
    </xf>
    <xf numFmtId="0" fontId="63" fillId="0" borderId="0" xfId="0" applyFont="1" applyNumberFormat="1">
      <alignment vertical="center" wrapText="1"/>
    </xf>
    <xf numFmtId="0" fontId="73" fillId="0" borderId="0" xfId="0" applyFont="1" applyNumberFormat="1">
      <alignment vertical="center" wrapText="1"/>
    </xf>
    <xf numFmtId="49" fontId="73" fillId="0" borderId="0" xfId="0" applyFont="1" applyNumberFormat="1">
      <alignment vertical="center" wrapText="1"/>
    </xf>
    <xf numFmtId="0" fontId="72" fillId="0" borderId="0" xfId="0" applyFont="1" applyNumberFormat="1">
      <alignment vertical="center"/>
    </xf>
    <xf numFmtId="0" fontId="73" fillId="0" borderId="0" xfId="0" applyFont="1" applyNumberFormat="1">
      <alignment vertical="center"/>
    </xf>
    <xf numFmtId="0" fontId="0" fillId="0" borderId="0" xfId="0" applyFont="1" applyNumberFormat="1">
      <alignment vertical="center"/>
    </xf>
    <xf numFmtId="0" fontId="57" fillId="0" borderId="0" xfId="0" applyFont="1" applyNumberFormat="1">
      <alignment vertical="center"/>
    </xf>
    <xf numFmtId="0" fontId="76" fillId="0" borderId="0" xfId="0" applyFont="1" applyNumberFormat="1">
      <alignment vertical="center"/>
    </xf>
    <xf numFmtId="0" fontId="39" fillId="0" borderId="0" xfId="0" applyFont="1" applyNumberFormat="1">
      <alignment horizontal="center" vertical="center"/>
    </xf>
    <xf numFmtId="0" fontId="0" fillId="0" borderId="13" xfId="0" applyFont="1" applyBorder="1" applyNumberFormat="1">
      <alignment horizontal="center" vertical="center"/>
    </xf>
    <xf numFmtId="0" fontId="0" fillId="0" borderId="0" xfId="0" applyFont="1" applyNumberFormat="1">
      <alignment vertical="center"/>
    </xf>
    <xf numFmtId="0" fontId="57" fillId="0" borderId="0" xfId="0" applyFont="1" applyNumberFormat="1">
      <alignment vertical="center"/>
    </xf>
    <xf numFmtId="0" fontId="77" fillId="0" borderId="0" xfId="0" applyFont="1" applyNumberFormat="1">
      <alignment vertical="center" wrapText="1"/>
    </xf>
    <xf numFmtId="0" fontId="22" fillId="0" borderId="13" xfId="0" applyFont="1" applyBorder="1" applyNumberFormat="1">
      <alignment vertical="center" wrapText="1"/>
    </xf>
    <xf numFmtId="0" fontId="57" fillId="0" borderId="0" xfId="0" applyFont="1" applyNumberFormat="1">
      <alignment vertical="center" wrapText="1"/>
    </xf>
    <xf numFmtId="49" fontId="57" fillId="0" borderId="0" xfId="0" applyFont="1" applyNumberFormat="1">
      <alignment vertical="center" wrapText="1"/>
    </xf>
    <xf numFmtId="49" fontId="22" fillId="0" borderId="0" xfId="0" applyFont="1" applyNumberFormat="1">
      <alignment vertical="center" wrapText="1"/>
    </xf>
    <xf numFmtId="0" fontId="22" fillId="38" borderId="13" xfId="0" applyFont="1" applyFill="1" applyBorder="1" applyNumberFormat="1">
      <alignment horizontal="left" vertical="center" wrapText="1"/>
    </xf>
    <xf numFmtId="0" fontId="22" fillId="0" borderId="13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49" fontId="22" fillId="0" borderId="0" xfId="0" applyFont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1"/>
    </xf>
    <xf numFmtId="0" fontId="66" fillId="0" borderId="0" xfId="0" applyFont="1" applyNumberFormat="1">
      <alignment vertical="center" wrapText="1"/>
    </xf>
    <xf numFmtId="49" fontId="0" fillId="0" borderId="0" xfId="0" applyFont="1" applyNumberFormat="1">
      <alignment vertical="top"/>
    </xf>
    <xf numFmtId="0" fontId="22" fillId="0" borderId="13" xfId="0" applyFont="1" applyBorder="1" applyNumberFormat="1">
      <alignment horizontal="center" vertical="center"/>
    </xf>
    <xf numFmtId="0" fontId="33" fillId="39" borderId="0" xfId="0" applyFont="1" applyFill="1" applyNumberFormat="1">
      <alignment horizontal="center" vertical="center" wrapText="1"/>
    </xf>
    <xf numFmtId="49" fontId="22" fillId="0" borderId="0" xfId="0" applyFont="1" applyNumberFormat="1">
      <alignment vertical="top" wrapText="1"/>
    </xf>
    <xf numFmtId="0" fontId="22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45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49" fontId="39" fillId="0" borderId="18" xfId="64" applyFont="1" applyBorder="1" applyNumberFormat="1">
      <alignment horizontal="center" vertical="center" wrapText="1"/>
    </xf>
    <xf numFmtId="0" fontId="57" fillId="0" borderId="0" xfId="0" applyFont="1" applyNumberFormat="1">
      <alignment horizontal="center" vertical="center" wrapText="1"/>
    </xf>
    <xf numFmtId="49" fontId="22" fillId="41" borderId="13" xfId="64" applyFont="1" applyFill="1" applyBorder="1" applyNumberFormat="1">
      <alignment horizontal="left" vertical="center" wrapText="1"/>
      <protection locked="0"/>
    </xf>
    <xf numFmtId="49" fontId="57" fillId="0" borderId="0" xfId="64" applyFont="1" applyNumberFormat="1">
      <alignment horizontal="center" vertical="center" wrapText="1"/>
    </xf>
    <xf numFmtId="0" fontId="57" fillId="0" borderId="0" xfId="64" applyFont="1" applyNumberFormat="1">
      <alignment horizontal="center" vertical="center" wrapText="1"/>
    </xf>
    <xf numFmtId="49" fontId="57" fillId="0" borderId="0" xfId="0" applyFont="1" applyNumberFormat="1">
      <alignment vertical="top"/>
    </xf>
    <xf numFmtId="0" fontId="58" fillId="0" borderId="0" xfId="0" applyFont="1" applyNumberFormat="1">
      <alignment vertical="center" wrapText="1"/>
    </xf>
    <xf numFmtId="0" fontId="58" fillId="0" borderId="0" xfId="0" applyFont="1" applyNumberFormat="1">
      <alignment vertical="center"/>
    </xf>
    <xf numFmtId="49" fontId="57" fillId="0" borderId="0" xfId="0" applyFont="1" applyNumberFormat="1">
      <alignment vertical="top"/>
    </xf>
    <xf numFmtId="0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left" vertical="center" wrapText="1"/>
    </xf>
    <xf numFmtId="0" fontId="57" fillId="0" borderId="0" xfId="0" applyFont="1" applyNumberFormat="1">
      <alignment vertical="center"/>
    </xf>
    <xf numFmtId="0" fontId="57" fillId="0" borderId="0" xfId="0" applyFont="1" applyNumberFormat="1">
      <alignment horizontal="left" vertical="center" indent="1"/>
    </xf>
    <xf numFmtId="0" fontId="42" fillId="40" borderId="13" xfId="0" applyFont="1" applyFill="1" applyBorder="1" applyNumberFormat="1">
      <alignment horizontal="left" vertical="center" indent="1"/>
    </xf>
    <xf numFmtId="0" fontId="42" fillId="40" borderId="13" xfId="0" applyFont="1" applyFill="1" applyBorder="1" applyNumberFormat="1">
      <alignment vertical="center"/>
    </xf>
    <xf numFmtId="0" fontId="22" fillId="0" borderId="13" xfId="0" applyFont="1" applyBorder="1" applyNumberFormat="1">
      <alignment vertical="center"/>
    </xf>
    <xf numFmtId="0" fontId="22" fillId="0" borderId="13" xfId="0" applyFont="1" applyBorder="1" applyNumberFormat="1">
      <alignment vertical="center" wrapText="1"/>
    </xf>
    <xf numFmtId="49" fontId="59" fillId="0" borderId="0" xfId="0" applyFont="1" applyNumberFormat="1">
      <alignment vertical="top"/>
    </xf>
    <xf numFmtId="0" fontId="78" fillId="0" borderId="0" xfId="0" applyFont="1" applyNumberFormat="1">
      <alignment vertical="center" wrapText="1"/>
    </xf>
    <xf numFmtId="0" fontId="78" fillId="0" borderId="0" xfId="0" applyFont="1" applyNumberFormat="1">
      <alignment vertical="center"/>
    </xf>
    <xf numFmtId="49" fontId="59" fillId="0" borderId="0" xfId="0" applyFont="1" applyNumberFormat="1">
      <alignment vertical="top"/>
    </xf>
    <xf numFmtId="0" fontId="59" fillId="0" borderId="0" xfId="0" applyFont="1" applyNumberFormat="1">
      <alignment horizontal="center" vertical="center" wrapText="1"/>
    </xf>
    <xf numFmtId="49" fontId="59" fillId="0" borderId="0" xfId="64" applyFont="1" applyNumberFormat="1">
      <alignment horizontal="center" vertical="center" wrapText="1"/>
    </xf>
    <xf numFmtId="0" fontId="59" fillId="0" borderId="0" xfId="64" applyFont="1" applyNumberFormat="1">
      <alignment horizontal="center" vertical="center" wrapText="1"/>
    </xf>
    <xf numFmtId="49" fontId="59" fillId="0" borderId="0" xfId="0" applyFont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49" fontId="59" fillId="0" borderId="0" xfId="0" applyFont="1" applyNumberFormat="1">
      <alignment horizontal="left" vertical="center" wrapText="1"/>
    </xf>
    <xf numFmtId="0" fontId="59" fillId="0" borderId="0" xfId="0" applyFont="1" applyNumberFormat="1">
      <alignment vertical="center"/>
    </xf>
    <xf numFmtId="0" fontId="59" fillId="0" borderId="0" xfId="0" applyFont="1" applyNumberFormat="1">
      <alignment horizontal="left" vertical="center" indent="1"/>
    </xf>
    <xf numFmtId="0" fontId="42" fillId="40" borderId="20" xfId="0" applyFont="1" applyFill="1" applyBorder="1" applyNumberFormat="1">
      <alignment horizontal="left" vertical="center" indent="1"/>
    </xf>
    <xf numFmtId="0" fontId="22" fillId="0" borderId="13" xfId="74" applyFont="1" applyBorder="1" applyNumberFormat="1">
      <alignment horizontal="right" vertical="center" wrapText="1" indent="1"/>
    </xf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1" borderId="13" xfId="64" applyFont="1" applyFill="1" applyBorder="1" applyNumberFormat="1">
      <alignment horizontal="left" vertical="center" wrapText="1"/>
      <protection locked="0"/>
    </xf>
    <xf numFmtId="49" fontId="0" fillId="0" borderId="0" xfId="0" applyFont="1" applyNumberFormat="1">
      <alignment vertical="top"/>
    </xf>
    <xf numFmtId="49" fontId="22" fillId="0" borderId="13" xfId="0" applyFont="1" applyBorder="1" applyNumberFormat="1">
      <alignment horizontal="center" vertical="center" wrapText="1"/>
    </xf>
    <xf numFmtId="49" fontId="71" fillId="0" borderId="26" xfId="64" applyFont="1" applyBorder="1" applyNumberFormat="1">
      <alignment vertical="center" wrapText="1"/>
    </xf>
    <xf numFmtId="0" fontId="22" fillId="0" borderId="0" xfId="0" applyFont="1" applyNumberFormat="1">
      <alignment horizontal="right" vertical="center" wrapText="1"/>
    </xf>
    <xf numFmtId="0" fontId="39" fillId="0" borderId="0" xfId="64" applyFont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0" fontId="57" fillId="0" borderId="0" xfId="74" applyFont="1" applyNumberFormat="1">
      <alignment vertical="center" wrapText="1"/>
    </xf>
    <xf numFmtId="0" fontId="57" fillId="0" borderId="0" xfId="74" applyFont="1" applyNumberFormat="1">
      <alignment horizontal="center" vertical="center" wrapText="1"/>
    </xf>
    <xf numFmtId="0" fontId="57" fillId="0" borderId="0" xfId="74" applyFont="1" applyNumberFormat="1">
      <alignment horizontal="center" vertical="center" wrapText="1"/>
    </xf>
    <xf numFmtId="49" fontId="57" fillId="0" borderId="0" xfId="74" applyFont="1" applyNumberFormat="1">
      <alignment horizontal="left" vertical="center" wrapText="1" indent="1"/>
    </xf>
    <xf numFmtId="49" fontId="57" fillId="0" borderId="0" xfId="74" applyFont="1" applyNumberFormat="1">
      <alignment horizontal="right" vertical="center" wrapText="1" indent="1"/>
    </xf>
    <xf numFmtId="0" fontId="57" fillId="0" borderId="0" xfId="0" applyFont="1" applyNumberFormat="1">
      <alignment vertical="center"/>
    </xf>
    <xf numFmtId="0" fontId="60" fillId="0" borderId="0" xfId="0" applyFont="1" applyNumberFormat="1">
      <alignment vertical="center" wrapText="1"/>
    </xf>
    <xf numFmtId="0" fontId="50" fillId="0" borderId="0" xfId="0" applyFont="1" applyNumberFormat="1">
      <alignment vertical="center" wrapText="1"/>
    </xf>
    <xf numFmtId="0" fontId="60" fillId="0" borderId="0" xfId="63" applyFont="1" applyNumberFormat="1">
      <alignment horizontal="left" vertical="center" wrapText="1" indent="1"/>
    </xf>
    <xf numFmtId="0" fontId="69" fillId="0" borderId="0" xfId="0" applyFont="1" applyNumberFormat="1">
      <alignment horizontal="center" vertical="center" wrapText="1"/>
    </xf>
    <xf numFmtId="0" fontId="57" fillId="0" borderId="0" xfId="74" applyFont="1" applyNumberFormat="1">
      <alignment horizontal="left" vertical="center" wrapText="1"/>
    </xf>
    <xf numFmtId="0" fontId="57" fillId="0" borderId="0" xfId="74" applyFont="1" applyNumberFormat="1">
      <alignment vertical="center" wrapText="1"/>
    </xf>
    <xf numFmtId="49" fontId="60" fillId="0" borderId="32" xfId="74" applyFont="1" applyBorder="1" applyNumberFormat="1">
      <alignment horizontal="left" vertical="center" wrapText="1" indent="1"/>
    </xf>
    <xf numFmtId="0" fontId="60" fillId="0" borderId="0" xfId="74" applyFont="1" applyNumberFormat="1">
      <alignment horizontal="center" vertical="center" wrapText="1"/>
    </xf>
    <xf numFmtId="49" fontId="60" fillId="0" borderId="33" xfId="74" applyFont="1" applyBorder="1" applyNumberFormat="1">
      <alignment horizontal="left" vertical="center" wrapText="1" indent="1"/>
    </xf>
    <xf numFmtId="0" fontId="50" fillId="0" borderId="0" xfId="74" applyFont="1" applyNumberFormat="1">
      <alignment horizontal="left" vertical="center" wrapText="1"/>
    </xf>
    <xf numFmtId="0" fontId="50" fillId="0" borderId="0" xfId="74" applyFont="1" applyNumberFormat="1">
      <alignment horizontal="center" vertical="center" wrapText="1"/>
    </xf>
    <xf numFmtId="0" fontId="60" fillId="0" borderId="0" xfId="74" applyFont="1" applyNumberFormat="1">
      <alignment vertical="center" wrapText="1"/>
    </xf>
    <xf numFmtId="49" fontId="0" fillId="39" borderId="0" xfId="0" applyFont="1" applyFill="1" applyNumberFormat="1">
      <alignment vertical="top"/>
    </xf>
    <xf numFmtId="49" fontId="57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0" fontId="22" fillId="0" borderId="13" xfId="0" applyFont="1" applyBorder="1" applyNumberFormat="1">
      <alignment horizontal="center" vertical="center" wrapText="1"/>
    </xf>
    <xf numFmtId="49" fontId="0" fillId="39" borderId="0" xfId="0" applyFont="1" applyFill="1" applyNumberFormat="1">
      <alignment vertical="top"/>
    </xf>
    <xf numFmtId="49" fontId="49" fillId="39" borderId="0" xfId="0" applyFont="1" applyFill="1" applyNumberFormat="1">
      <alignment vertical="top"/>
    </xf>
    <xf numFmtId="0" fontId="45" fillId="0" borderId="0" xfId="0" applyFont="1" applyNumberFormat="1">
      <alignment vertical="center" wrapText="1"/>
    </xf>
    <xf numFmtId="49" fontId="33" fillId="0" borderId="18" xfId="64" applyFont="1" applyBorder="1" applyNumberFormat="1">
      <alignment vertical="center" wrapText="1"/>
    </xf>
    <xf numFmtId="49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2"/>
    </xf>
    <xf numFmtId="0" fontId="22" fillId="0" borderId="20" xfId="64" applyFont="1" applyBorder="1" applyNumberFormat="1">
      <alignment horizontal="left" vertical="center" indent="1"/>
    </xf>
    <xf numFmtId="0" fontId="0" fillId="0" borderId="13" xfId="0" applyFont="1" applyBorder="1" applyNumberFormat="1">
      <alignment horizontal="center" vertical="center" wrapText="1"/>
    </xf>
    <xf numFmtId="0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0" fontId="0" fillId="0" borderId="13" xfId="0" applyFont="1" applyBorder="1" applyNumberFormat="1">
      <alignment vertical="top" wrapText="1"/>
    </xf>
    <xf numFmtId="0" fontId="0" fillId="0" borderId="22" xfId="0" applyFont="1" applyBorder="1" applyNumberFormat="1">
      <alignment vertical="top" wrapText="1"/>
    </xf>
    <xf numFmtId="0" fontId="55" fillId="0" borderId="13" xfId="0" applyFont="1" applyBorder="1" applyNumberFormat="1">
      <alignment vertical="top"/>
    </xf>
    <xf numFmtId="0" fontId="0" fillId="0" borderId="25" xfId="0" applyFont="1" applyBorder="1" applyNumberFormat="1">
      <alignment vertical="top" wrapText="1"/>
    </xf>
    <xf numFmtId="0" fontId="0" fillId="39" borderId="0" xfId="0" applyFont="1" applyFill="1" applyNumberFormat="1">
      <alignment vertical="top"/>
    </xf>
    <xf numFmtId="4" fontId="54" fillId="0" borderId="23" xfId="0" applyFont="1" applyBorder="1" applyNumberFormat="1">
      <alignment vertical="center" wrapText="1"/>
    </xf>
    <xf numFmtId="49" fontId="0" fillId="0" borderId="0" xfId="0" applyFont="1" applyNumberFormat="1">
      <alignment horizontal="left" vertical="top"/>
    </xf>
    <xf numFmtId="0" fontId="22" fillId="0" borderId="0" xfId="69" applyFont="1" applyNumberFormat="1">
      <alignment vertical="center" wrapText="1"/>
    </xf>
    <xf numFmtId="0" fontId="60" fillId="40" borderId="27" xfId="0" applyFont="1" applyFill="1" applyBorder="1" applyNumberFormat="1">
      <alignment horizontal="left" vertical="center" wrapText="1" indent="1"/>
    </xf>
    <xf numFmtId="0" fontId="60" fillId="40" borderId="27" xfId="0" applyFont="1" applyFill="1" applyBorder="1" applyNumberFormat="1">
      <alignment horizontal="left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44" borderId="0" xfId="0" applyFont="1" applyFill="1" applyNumberFormat="1"/>
    <xf numFmtId="49" fontId="59" fillId="0" borderId="0" xfId="0" applyFont="1" applyNumberFormat="1">
      <alignment vertical="top"/>
    </xf>
    <xf numFmtId="49" fontId="29" fillId="42" borderId="13" xfId="0" applyFont="1" applyFill="1" applyBorder="1" applyNumberFormat="1">
      <alignment horizontal="left" vertical="center" wrapText="1"/>
      <protection locked="0"/>
    </xf>
    <xf numFmtId="0" fontId="79" fillId="0" borderId="0" xfId="0" applyFont="1" applyNumberFormat="1">
      <alignment horizontal="right" vertical="center"/>
    </xf>
    <xf numFmtId="180" fontId="39" fillId="0" borderId="0" xfId="64" applyFont="1" applyNumberFormat="1">
      <alignment horizontal="center" vertical="center" wrapText="1"/>
    </xf>
    <xf numFmtId="180" fontId="22" fillId="0" borderId="13" xfId="0" applyFont="1" applyBorder="1" applyNumberFormat="1">
      <alignment horizontal="center" vertical="center" wrapText="1"/>
    </xf>
    <xf numFmtId="0" fontId="80" fillId="0" borderId="20" xfId="0" applyFont="1" applyBorder="1" applyNumberFormat="1">
      <alignment horizontal="center" vertical="center" wrapText="1"/>
    </xf>
    <xf numFmtId="49" fontId="22" fillId="45" borderId="0" xfId="0" applyFont="1" applyFill="1" applyNumberFormat="1">
      <alignment vertical="top"/>
    </xf>
    <xf numFmtId="49" fontId="22" fillId="46" borderId="0" xfId="0" applyFont="1" applyFill="1" applyNumberFormat="1">
      <alignment vertical="top"/>
    </xf>
    <xf numFmtId="49" fontId="22" fillId="45" borderId="0" xfId="0" applyFont="1" applyFill="1" applyNumberFormat="1">
      <alignment horizontal="center" vertical="center"/>
    </xf>
    <xf numFmtId="180" fontId="22" fillId="42" borderId="13" xfId="0" applyFont="1" applyFill="1" applyBorder="1" applyNumberFormat="1">
      <alignment horizontal="left" vertical="center" wrapText="1" indent="1"/>
      <protection locked="0"/>
    </xf>
    <xf numFmtId="180" fontId="0" fillId="42" borderId="13" xfId="0" applyFont="1" applyFill="1" applyBorder="1" applyNumberFormat="1">
      <alignment horizontal="center" vertical="center" wrapText="1"/>
      <protection locked="0"/>
    </xf>
    <xf numFmtId="180" fontId="0" fillId="42" borderId="14" xfId="0" applyFont="1" applyFill="1" applyBorder="1" applyNumberFormat="1">
      <alignment horizontal="left" vertical="center" wrapText="1" indent="1"/>
      <protection locked="0"/>
    </xf>
    <xf numFmtId="180" fontId="0" fillId="42" borderId="14" xfId="0" applyFont="1" applyFill="1" applyBorder="1" applyNumberFormat="1">
      <alignment horizontal="left" vertical="center" wrapText="1" indent="1"/>
      <protection locked="0"/>
    </xf>
    <xf numFmtId="49" fontId="0" fillId="0" borderId="0" xfId="67" applyFont="1" applyNumberFormat="1">
      <alignment vertical="top"/>
    </xf>
    <xf numFmtId="0" fontId="22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0" fontId="81" fillId="0" borderId="0" xfId="0" applyFont="1" applyNumberFormat="1">
      <alignment wrapText="1"/>
    </xf>
    <xf numFmtId="49" fontId="70" fillId="0" borderId="0" xfId="0" applyFont="1" applyNumberFormat="1">
      <alignment wrapText="1"/>
    </xf>
    <xf numFmtId="49" fontId="70" fillId="0" borderId="0" xfId="0" applyFont="1" applyNumberFormat="1">
      <alignment vertical="center" wrapText="1"/>
    </xf>
    <xf numFmtId="49" fontId="82" fillId="0" borderId="0" xfId="0" applyFont="1" applyNumberFormat="1">
      <alignment wrapText="1"/>
    </xf>
    <xf numFmtId="0" fontId="38" fillId="0" borderId="0" xfId="0" applyFont="1" applyNumberFormat="1">
      <alignment horizontal="left" vertical="center" wrapText="1"/>
    </xf>
    <xf numFmtId="49" fontId="83" fillId="0" borderId="0" xfId="0" applyFont="1" applyNumberFormat="1">
      <alignment wrapText="1"/>
    </xf>
    <xf numFmtId="0" fontId="25" fillId="0" borderId="0" xfId="0" applyFont="1" applyNumberFormat="1">
      <alignment horizontal="left" vertical="top" wrapText="1"/>
    </xf>
    <xf numFmtId="49" fontId="22" fillId="0" borderId="0" xfId="0" applyFont="1" applyNumberFormat="1">
      <alignment vertical="top" wrapText="1"/>
    </xf>
    <xf numFmtId="0" fontId="70" fillId="0" borderId="0" xfId="0" applyFont="1" applyNumberFormat="1">
      <alignment wrapText="1"/>
    </xf>
    <xf numFmtId="0" fontId="84" fillId="0" borderId="0" xfId="0" applyFont="1" applyNumberFormat="1">
      <alignment horizontal="left" vertical="center" wrapText="1"/>
    </xf>
    <xf numFmtId="0" fontId="85" fillId="0" borderId="0" xfId="0" applyFont="1" applyNumberFormat="1">
      <alignment vertical="center" wrapText="1"/>
    </xf>
    <xf numFmtId="0" fontId="70" fillId="0" borderId="34" xfId="0" applyFont="1" applyBorder="1" applyNumberFormat="1">
      <alignment wrapText="1"/>
    </xf>
    <xf numFmtId="0" fontId="70" fillId="0" borderId="0" xfId="0" applyFont="1" applyNumberFormat="1"/>
    <xf numFmtId="0" fontId="84" fillId="0" borderId="0" xfId="0" applyFont="1" applyNumberFormat="1"/>
    <xf numFmtId="0" fontId="86" fillId="0" borderId="0" xfId="0" applyFont="1" applyNumberFormat="1">
      <alignment wrapText="1"/>
    </xf>
    <xf numFmtId="0" fontId="0" fillId="41" borderId="35" xfId="0" applyFont="1" applyFill="1" applyBorder="1" applyNumberFormat="1">
      <alignment horizontal="center" vertical="center" wrapText="1"/>
    </xf>
    <xf numFmtId="0" fontId="0" fillId="47" borderId="35" xfId="0" applyFont="1" applyFill="1" applyBorder="1" applyNumberFormat="1">
      <alignment horizontal="center" vertical="center" wrapText="1"/>
    </xf>
    <xf numFmtId="0" fontId="0" fillId="38" borderId="35" xfId="0" applyFont="1" applyFill="1" applyBorder="1" applyNumberFormat="1">
      <alignment horizontal="center" vertical="center" wrapText="1"/>
    </xf>
    <xf numFmtId="0" fontId="0" fillId="42" borderId="35" xfId="0" applyFont="1" applyFill="1" applyBorder="1" applyNumberFormat="1">
      <alignment horizontal="center" vertical="center" wrapText="1"/>
    </xf>
    <xf numFmtId="0" fontId="84" fillId="0" borderId="34" xfId="0" applyFont="1" applyBorder="1" applyNumberFormat="1">
      <alignment horizontal="left" vertical="center" wrapText="1"/>
    </xf>
    <xf numFmtId="0" fontId="84" fillId="0" borderId="32" xfId="0" applyFont="1" applyBorder="1" applyNumberFormat="1">
      <alignment horizontal="left" vertical="center" wrapText="1"/>
    </xf>
    <xf numFmtId="0" fontId="86" fillId="0" borderId="0" xfId="0" applyFont="1" applyNumberFormat="1"/>
    <xf numFmtId="0" fontId="86" fillId="0" borderId="34" xfId="0" applyFont="1" applyBorder="1" applyNumberFormat="1">
      <alignment wrapText="1"/>
    </xf>
    <xf numFmtId="0" fontId="70" fillId="0" borderId="36" xfId="0" applyFont="1" applyBorder="1" applyNumberFormat="1">
      <alignment wrapText="1"/>
    </xf>
    <xf numFmtId="0" fontId="70" fillId="0" borderId="33" xfId="0" applyFont="1" applyBorder="1" applyNumberFormat="1">
      <alignment wrapText="1"/>
    </xf>
    <xf numFmtId="0" fontId="70" fillId="0" borderId="33" xfId="0" applyFont="1" applyBorder="1" applyNumberFormat="1">
      <alignment vertical="center" wrapText="1"/>
    </xf>
    <xf numFmtId="0" fontId="82" fillId="0" borderId="0" xfId="0" applyFont="1" applyNumberFormat="1"/>
    <xf numFmtId="49" fontId="0" fillId="0" borderId="23" xfId="0" applyFont="1" applyBorder="1" applyNumberFormat="1">
      <alignment vertical="top"/>
    </xf>
    <xf numFmtId="49" fontId="0" fillId="38" borderId="23" xfId="0" applyFont="1" applyFill="1" applyBorder="1" applyNumberFormat="1">
      <alignment vertical="top"/>
    </xf>
    <xf numFmtId="49" fontId="0" fillId="42" borderId="23" xfId="0" applyFont="1" applyFill="1" applyBorder="1" applyNumberFormat="1">
      <alignment vertical="top"/>
      <protection locked="0"/>
    </xf>
    <xf numFmtId="49" fontId="22" fillId="43" borderId="23" xfId="0" applyFont="1" applyFill="1" applyBorder="1" applyNumberFormat="1">
      <alignment vertical="center" wrapText="1"/>
    </xf>
    <xf numFmtId="49" fontId="22" fillId="43" borderId="25" xfId="0" applyFont="1" applyFill="1" applyBorder="1" applyNumberFormat="1">
      <alignment vertical="center" wrapText="1"/>
    </xf>
    <xf numFmtId="49" fontId="0" fillId="38" borderId="0" xfId="0" applyFont="1" applyFill="1" applyNumberFormat="1">
      <alignment vertical="top"/>
    </xf>
    <xf numFmtId="49" fontId="0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49" fontId="22" fillId="0" borderId="0" xfId="0" applyFont="1" applyNumberFormat="1">
      <alignment vertical="center" wrapText="1"/>
    </xf>
    <xf numFmtId="49" fontId="55" fillId="0" borderId="0" xfId="0" applyFont="1" applyNumberFormat="1">
      <alignment vertical="top"/>
    </xf>
    <xf numFmtId="49" fontId="22" fillId="0" borderId="13" xfId="0" applyFont="1" applyBorder="1" applyNumberFormat="1">
      <alignment horizontal="center" vertical="center" wrapText="1"/>
    </xf>
    <xf numFmtId="0" fontId="22" fillId="0" borderId="20" xfId="64" applyFont="1" applyBorder="1" applyNumberFormat="1">
      <alignment horizontal="left" vertical="center" indent="1"/>
    </xf>
    <xf numFmtId="49" fontId="57" fillId="0" borderId="0" xfId="0" applyFont="1" applyNumberFormat="1">
      <alignment vertical="top"/>
    </xf>
    <xf numFmtId="16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2"/>
    </xf>
    <xf numFmtId="49" fontId="0" fillId="39" borderId="0" xfId="0" applyFont="1" applyFill="1" applyNumberFormat="1">
      <alignment vertical="top"/>
    </xf>
    <xf numFmtId="49" fontId="0" fillId="39" borderId="0" xfId="0" applyFont="1" applyFill="1" applyNumberFormat="1">
      <alignment vertical="top"/>
    </xf>
    <xf numFmtId="0" fontId="39" fillId="0" borderId="28" xfId="0" applyFont="1" applyBorder="1" applyNumberFormat="1">
      <alignment horizontal="center" vertical="center" wrapText="1"/>
    </xf>
    <xf numFmtId="49" fontId="87" fillId="0" borderId="13" xfId="0" applyFont="1" applyBorder="1" applyNumberFormat="1">
      <alignment vertical="center" wrapText="1"/>
    </xf>
    <xf numFmtId="0" fontId="22" fillId="0" borderId="27" xfId="69" applyFont="1" applyBorder="1" applyNumberFormat="1">
      <alignment vertical="center" wrapText="1"/>
    </xf>
    <xf numFmtId="4" fontId="54" fillId="0" borderId="0" xfId="0" applyFont="1" applyNumberFormat="1">
      <alignment vertical="center" wrapText="1"/>
    </xf>
    <xf numFmtId="49" fontId="60" fillId="40" borderId="37" xfId="69" applyFont="1" applyFill="1" applyBorder="1" applyNumberFormat="1">
      <alignment horizontal="center" vertical="center"/>
    </xf>
    <xf numFmtId="0" fontId="60" fillId="40" borderId="30" xfId="0" applyFont="1" applyFill="1" applyBorder="1" applyNumberFormat="1">
      <alignment horizontal="left" vertical="center" wrapText="1" indent="1"/>
    </xf>
    <xf numFmtId="0" fontId="60" fillId="40" borderId="30" xfId="0" applyFont="1" applyFill="1" applyBorder="1" applyNumberFormat="1">
      <alignment horizontal="left" vertical="center" wrapText="1"/>
    </xf>
    <xf numFmtId="49" fontId="55" fillId="40" borderId="30" xfId="0" applyFont="1" applyFill="1" applyBorder="1" applyNumberFormat="1">
      <alignment vertical="top"/>
    </xf>
    <xf numFmtId="0" fontId="22" fillId="0" borderId="13" xfId="64" applyFont="1" applyBorder="1" applyNumberFormat="1">
      <alignment horizontal="left" vertical="center" indent="1"/>
    </xf>
    <xf numFmtId="49" fontId="33" fillId="0" borderId="13" xfId="64" applyFont="1" applyBorder="1" applyNumberFormat="1">
      <alignment vertical="center" wrapText="1"/>
    </xf>
    <xf numFmtId="49" fontId="0" fillId="0" borderId="13" xfId="0" applyFont="1" applyBorder="1" applyNumberFormat="1">
      <alignment vertical="top"/>
    </xf>
    <xf numFmtId="49" fontId="80" fillId="0" borderId="13" xfId="0" applyFont="1" applyBorder="1" applyNumberFormat="1">
      <alignment vertical="center" wrapText="1"/>
    </xf>
    <xf numFmtId="49" fontId="22" fillId="0" borderId="13" xfId="0" applyFont="1" applyBorder="1" applyNumberFormat="1">
      <alignment vertical="center" wrapText="1"/>
    </xf>
    <xf numFmtId="49" fontId="22" fillId="0" borderId="13" xfId="69" applyFont="1" applyBorder="1" applyNumberFormat="1">
      <alignment horizontal="center" vertical="center"/>
    </xf>
    <xf numFmtId="0" fontId="22" fillId="0" borderId="13" xfId="69" applyFont="1" applyBorder="1" applyNumberFormat="1">
      <alignment vertical="center" wrapText="1"/>
    </xf>
    <xf numFmtId="180" fontId="22" fillId="0" borderId="13" xfId="0" applyFont="1" applyBorder="1" applyNumberFormat="1">
      <alignment vertical="center" wrapText="1"/>
    </xf>
    <xf numFmtId="0" fontId="22" fillId="0" borderId="13" xfId="64" applyFont="1" applyBorder="1" applyNumberFormat="1">
      <alignment vertical="center" wrapText="1"/>
    </xf>
    <xf numFmtId="49" fontId="60" fillId="40" borderId="24" xfId="69" applyFont="1" applyFill="1" applyBorder="1" applyNumberFormat="1">
      <alignment horizontal="center" vertical="center"/>
    </xf>
    <xf numFmtId="0" fontId="60" fillId="40" borderId="0" xfId="0" applyFont="1" applyFill="1" applyNumberFormat="1">
      <alignment horizontal="left" vertical="center" wrapText="1" indent="1"/>
    </xf>
    <xf numFmtId="0" fontId="60" fillId="40" borderId="0" xfId="0" applyFont="1" applyFill="1" applyNumberFormat="1">
      <alignment horizontal="left" vertical="center" wrapText="1"/>
    </xf>
    <xf numFmtId="49" fontId="55" fillId="40" borderId="0" xfId="0" applyFont="1" applyFill="1" applyNumberFormat="1">
      <alignment vertical="top"/>
    </xf>
    <xf numFmtId="49" fontId="34" fillId="0" borderId="13" xfId="0" applyFont="1" applyBorder="1" applyNumberFormat="1">
      <alignment vertical="center" wrapText="1"/>
    </xf>
    <xf numFmtId="4" fontId="22" fillId="0" borderId="13" xfId="64" applyFont="1" applyBorder="1" applyNumberFormat="1">
      <alignment vertical="center" wrapText="1"/>
    </xf>
    <xf numFmtId="49" fontId="22" fillId="0" borderId="13" xfId="64" applyFont="1" applyBorder="1" applyNumberFormat="1">
      <alignment vertical="center" wrapText="1"/>
    </xf>
    <xf numFmtId="49" fontId="22" fillId="0" borderId="20" xfId="69" applyFont="1" applyBorder="1" applyNumberFormat="1">
      <alignment horizontal="center" vertical="center"/>
    </xf>
    <xf numFmtId="0" fontId="22" fillId="0" borderId="20" xfId="69" applyFont="1" applyBorder="1" applyNumberFormat="1">
      <alignment vertical="center" wrapText="1"/>
    </xf>
    <xf numFmtId="4" fontId="22" fillId="0" borderId="13" xfId="69" applyFont="1" applyBorder="1" applyNumberFormat="1">
      <alignment horizontal="right" vertical="center" wrapText="1"/>
    </xf>
    <xf numFmtId="4" fontId="54" fillId="0" borderId="38" xfId="0" applyFont="1" applyBorder="1" applyNumberFormat="1">
      <alignment vertical="center" wrapText="1"/>
    </xf>
    <xf numFmtId="49" fontId="55" fillId="0" borderId="21" xfId="0" applyFont="1" applyBorder="1" applyNumberFormat="1">
      <alignment vertical="top"/>
    </xf>
    <xf numFmtId="49" fontId="60" fillId="0" borderId="13" xfId="69" applyFont="1" applyBorder="1" applyNumberFormat="1">
      <alignment horizontal="center" vertical="center"/>
    </xf>
    <xf numFmtId="0" fontId="60" fillId="0" borderId="13" xfId="0" applyFont="1" applyBorder="1" applyNumberFormat="1">
      <alignment horizontal="left" vertical="center" wrapText="1" indent="1"/>
    </xf>
    <xf numFmtId="0" fontId="60" fillId="0" borderId="13" xfId="0" applyFont="1" applyBorder="1" applyNumberFormat="1">
      <alignment horizontal="left" vertical="center" wrapText="1"/>
    </xf>
    <xf numFmtId="180" fontId="22" fillId="0" borderId="13" xfId="0" applyFont="1" applyBorder="1" applyNumberFormat="1">
      <alignment horizontal="left" vertical="center" wrapText="1" indent="1"/>
    </xf>
    <xf numFmtId="0" fontId="25" fillId="48" borderId="35" xfId="0" applyFont="1" applyFill="1" applyBorder="1" applyNumberFormat="1">
      <alignment horizontal="right" vertical="center" wrapText="1" indent="1"/>
    </xf>
    <xf numFmtId="0" fontId="25" fillId="48" borderId="39" xfId="0" applyFont="1" applyFill="1" applyBorder="1" applyNumberFormat="1">
      <alignment horizontal="right" vertical="center" wrapText="1" indent="1"/>
    </xf>
    <xf numFmtId="0" fontId="25" fillId="48" borderId="34" xfId="0" applyFont="1" applyFill="1" applyBorder="1" applyNumberFormat="1">
      <alignment horizontal="right" vertical="center" wrapText="1" indent="1"/>
    </xf>
    <xf numFmtId="0" fontId="25" fillId="48" borderId="0" xfId="0" applyFont="1" applyFill="1" applyNumberFormat="1">
      <alignment horizontal="right" vertical="center" wrapText="1" indent="1"/>
    </xf>
    <xf numFmtId="0" fontId="86" fillId="0" borderId="0" xfId="0" applyFont="1" applyNumberFormat="1">
      <alignment vertical="center" wrapText="1"/>
    </xf>
    <xf numFmtId="0" fontId="25" fillId="48" borderId="40" xfId="0" applyFont="1" applyFill="1" applyBorder="1" applyNumberFormat="1">
      <alignment horizontal="right" vertical="center" wrapText="1" indent="1"/>
    </xf>
    <xf numFmtId="0" fontId="25" fillId="48" borderId="36" xfId="0" applyFont="1" applyFill="1" applyBorder="1" applyNumberFormat="1">
      <alignment horizontal="right" vertical="center" wrapText="1" indent="1"/>
    </xf>
    <xf numFmtId="0" fontId="25" fillId="48" borderId="33" xfId="0" applyFont="1" applyFill="1" applyBorder="1" applyNumberFormat="1">
      <alignment horizontal="right" vertical="center" wrapText="1" indent="1"/>
    </xf>
    <xf numFmtId="0" fontId="86" fillId="0" borderId="0" xfId="0" applyFont="1" applyNumberFormat="1">
      <alignment vertical="top" wrapText="1"/>
    </xf>
    <xf numFmtId="0" fontId="86" fillId="0" borderId="0" xfId="0" applyFont="1" applyNumberFormat="1">
      <alignment vertical="top" wrapText="1"/>
    </xf>
    <xf numFmtId="49" fontId="70" fillId="0" borderId="0" xfId="0" applyFont="1" applyNumberFormat="1">
      <alignment vertical="top" wrapText="1"/>
    </xf>
    <xf numFmtId="0" fontId="38" fillId="0" borderId="0" xfId="0" applyFont="1" applyNumberFormat="1">
      <alignment vertical="center" wrapText="1"/>
    </xf>
    <xf numFmtId="0" fontId="38" fillId="0" borderId="0" xfId="0" applyFont="1" applyNumberFormat="1">
      <alignment vertical="center"/>
    </xf>
    <xf numFmtId="0" fontId="25" fillId="49" borderId="41" xfId="0" applyFont="1" applyFill="1" applyBorder="1" applyNumberFormat="1">
      <alignment horizontal="center" vertical="center" wrapText="1"/>
    </xf>
    <xf numFmtId="0" fontId="25" fillId="49" borderId="42" xfId="0" applyFont="1" applyFill="1" applyBorder="1" applyNumberFormat="1">
      <alignment horizontal="center" vertical="center" wrapText="1"/>
    </xf>
    <xf numFmtId="0" fontId="25" fillId="49" borderId="43" xfId="0" applyFont="1" applyFill="1" applyBorder="1" applyNumberFormat="1">
      <alignment horizontal="center" vertical="center" wrapText="1"/>
    </xf>
    <xf numFmtId="0" fontId="86" fillId="0" borderId="34" xfId="0" applyFont="1" applyBorder="1" applyNumberFormat="1">
      <alignment vertical="center" wrapText="1"/>
    </xf>
    <xf numFmtId="0" fontId="86" fillId="0" borderId="34" xfId="0" applyFont="1" applyBorder="1" applyNumberFormat="1">
      <alignment horizontal="left" vertical="center" wrapText="1"/>
    </xf>
    <xf numFmtId="0" fontId="86" fillId="0" borderId="0" xfId="0" applyFont="1" applyNumberFormat="1">
      <alignment horizontal="left" vertical="center" wrapText="1"/>
    </xf>
    <xf numFmtId="0" fontId="22" fillId="0" borderId="44" xfId="74" applyFont="1" applyBorder="1" applyNumberFormat="1">
      <alignment horizontal="left" vertical="center" wrapText="1" indent="1"/>
    </xf>
    <xf numFmtId="49" fontId="59" fillId="0" borderId="0" xfId="0" applyFont="1" applyNumberFormat="1">
      <alignment horizontal="center" vertical="center" textRotation="90" wrapText="1"/>
    </xf>
    <xf numFmtId="0" fontId="22" fillId="42" borderId="13" xfId="64" applyFont="1" applyFill="1" applyBorder="1" applyNumberFormat="1">
      <alignment horizontal="left" vertical="center" wrapText="1"/>
      <protection locked="0"/>
    </xf>
    <xf numFmtId="49" fontId="39" fillId="0" borderId="18" xfId="64" applyFont="1" applyBorder="1" applyNumberFormat="1">
      <alignment horizontal="center" vertical="center" wrapText="1"/>
    </xf>
    <xf numFmtId="49" fontId="39" fillId="0" borderId="21" xfId="64" applyFont="1" applyBorder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38" borderId="13" xfId="0" applyFont="1" applyFill="1" applyBorder="1" applyNumberFormat="1">
      <alignment horizontal="left" vertical="center" wrapText="1"/>
    </xf>
    <xf numFmtId="0" fontId="80" fillId="0" borderId="13" xfId="0" applyFont="1" applyBorder="1" applyNumberFormat="1">
      <alignment horizontal="center" vertical="center" wrapText="1"/>
    </xf>
    <xf numFmtId="0" fontId="42" fillId="40" borderId="13" xfId="0" applyFont="1" applyFill="1" applyBorder="1" applyNumberFormat="1">
      <alignment horizontal="left" vertical="center"/>
    </xf>
    <xf numFmtId="49" fontId="59" fillId="0" borderId="0" xfId="0" applyFont="1" applyNumberFormat="1">
      <alignment horizontal="center" vertical="top"/>
    </xf>
    <xf numFmtId="49" fontId="22" fillId="0" borderId="24" xfId="0" applyFont="1" applyBorder="1" applyNumberFormat="1">
      <alignment horizontal="center" vertical="center"/>
    </xf>
    <xf numFmtId="49" fontId="22" fillId="0" borderId="37" xfId="0" applyFont="1" applyBorder="1" applyNumberFormat="1">
      <alignment horizontal="center" vertical="center"/>
    </xf>
    <xf numFmtId="0" fontId="22" fillId="0" borderId="18" xfId="63" applyFont="1" applyBorder="1" applyNumberFormat="1">
      <alignment horizontal="left" vertical="center" wrapText="1" indent="1"/>
    </xf>
    <xf numFmtId="0" fontId="22" fillId="0" borderId="24" xfId="0" applyFont="1" applyBorder="1" applyNumberFormat="1">
      <alignment horizontal="center" vertical="center" wrapText="1"/>
    </xf>
    <xf numFmtId="0" fontId="22" fillId="0" borderId="37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center" vertical="center" wrapText="1"/>
    </xf>
    <xf numFmtId="49" fontId="22" fillId="0" borderId="13" xfId="64" applyFont="1" applyBorder="1" applyNumberFormat="1">
      <alignment horizontal="center" vertical="center" wrapText="1"/>
    </xf>
    <xf numFmtId="0" fontId="22" fillId="42" borderId="22" xfId="0" applyFont="1" applyFill="1" applyBorder="1" applyNumberFormat="1">
      <alignment horizontal="left" vertical="center" wrapText="1"/>
      <protection locked="0"/>
    </xf>
    <xf numFmtId="0" fontId="22" fillId="42" borderId="25" xfId="0" applyFont="1" applyFill="1" applyBorder="1" applyNumberFormat="1">
      <alignment horizontal="left" vertical="center" wrapText="1"/>
      <protection locked="0"/>
    </xf>
    <xf numFmtId="49" fontId="22" fillId="43" borderId="22" xfId="0" applyFont="1" applyFill="1" applyBorder="1" applyNumberFormat="1">
      <alignment horizontal="center" vertical="center" wrapText="1"/>
    </xf>
    <xf numFmtId="49" fontId="22" fillId="43" borderId="25" xfId="0" applyFont="1" applyFill="1" applyBorder="1" applyNumberFormat="1">
      <alignment horizontal="center" vertical="center" wrapText="1"/>
    </xf>
    <xf numFmtId="0" fontId="42" fillId="40" borderId="18" xfId="0" applyFont="1" applyFill="1" applyBorder="1" applyNumberFormat="1">
      <alignment horizontal="left" vertical="center"/>
    </xf>
    <xf numFmtId="0" fontId="42" fillId="40" borderId="21" xfId="0" applyFont="1" applyFill="1" applyBorder="1" applyNumberFormat="1">
      <alignment horizontal="left" vertical="center"/>
    </xf>
    <xf numFmtId="0" fontId="22" fillId="0" borderId="13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center" vertical="center" wrapText="1"/>
    </xf>
    <xf numFmtId="0" fontId="22" fillId="0" borderId="18" xfId="0" applyFont="1" applyBorder="1" applyNumberFormat="1">
      <alignment horizontal="center" vertical="center" wrapText="1"/>
    </xf>
    <xf numFmtId="0" fontId="22" fillId="0" borderId="21" xfId="0" applyFont="1" applyBorder="1" applyNumberFormat="1">
      <alignment horizontal="center" vertical="center" wrapText="1"/>
    </xf>
    <xf numFmtId="49" fontId="39" fillId="0" borderId="30" xfId="64" applyFont="1" applyBorder="1" applyNumberFormat="1">
      <alignment horizontal="center" vertical="center" wrapText="1"/>
    </xf>
    <xf numFmtId="0" fontId="22" fillId="0" borderId="22" xfId="0" applyFont="1" applyBorder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/>
    </xf>
    <xf numFmtId="49" fontId="22" fillId="0" borderId="22" xfId="0" applyFont="1" applyBorder="1" applyNumberFormat="1">
      <alignment horizontal="center" vertical="center"/>
    </xf>
    <xf numFmtId="0" fontId="22" fillId="38" borderId="13" xfId="64" applyFont="1" applyFill="1" applyBorder="1" applyNumberFormat="1">
      <alignment horizontal="left" vertical="center" wrapText="1"/>
    </xf>
    <xf numFmtId="0" fontId="22" fillId="38" borderId="22" xfId="64" applyFont="1" applyFill="1" applyBorder="1" applyNumberFormat="1">
      <alignment horizontal="left" vertical="center" wrapText="1"/>
    </xf>
    <xf numFmtId="0" fontId="22" fillId="38" borderId="24" xfId="0" applyFont="1" applyFill="1" applyBorder="1" applyNumberFormat="1">
      <alignment horizontal="left" vertical="center" wrapText="1"/>
    </xf>
    <xf numFmtId="0" fontId="22" fillId="0" borderId="21" xfId="0" applyFont="1" applyBorder="1" applyNumberFormat="1">
      <alignment horizontal="center" vertical="center"/>
    </xf>
    <xf numFmtId="0" fontId="22" fillId="0" borderId="29" xfId="0" applyFont="1" applyBorder="1" applyNumberFormat="1">
      <alignment horizontal="center" vertical="center"/>
    </xf>
    <xf numFmtId="49" fontId="22" fillId="43" borderId="23" xfId="0" applyFont="1" applyFill="1" applyBorder="1" applyNumberFormat="1">
      <alignment horizontal="center" vertical="center" wrapText="1"/>
    </xf>
    <xf numFmtId="0" fontId="42" fillId="40" borderId="27" xfId="0" applyFont="1" applyFill="1" applyBorder="1" applyNumberFormat="1">
      <alignment horizontal="left" vertical="center"/>
    </xf>
    <xf numFmtId="0" fontId="42" fillId="40" borderId="29" xfId="0" applyFont="1" applyFill="1" applyBorder="1" applyNumberFormat="1">
      <alignment horizontal="left" vertical="center"/>
    </xf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3" borderId="13" xfId="0" applyFont="1" applyFill="1" applyBorder="1" applyNumberFormat="1">
      <alignment horizontal="left" vertical="center" wrapText="1"/>
    </xf>
    <xf numFmtId="49" fontId="22" fillId="38" borderId="13" xfId="64" applyFont="1" applyFill="1" applyBorder="1" applyNumberFormat="1">
      <alignment horizontal="left" vertical="center" wrapText="1"/>
    </xf>
    <xf numFmtId="49" fontId="22" fillId="0" borderId="13" xfId="0" applyFont="1" applyBorder="1" applyNumberFormat="1">
      <alignment horizontal="center" vertical="center" wrapText="1"/>
    </xf>
    <xf numFmtId="49" fontId="22" fillId="43" borderId="22" xfId="64" applyFont="1" applyFill="1" applyBorder="1" applyNumberFormat="1">
      <alignment horizontal="center" vertical="center" wrapText="1"/>
    </xf>
    <xf numFmtId="49" fontId="22" fillId="43" borderId="23" xfId="64" applyFont="1" applyFill="1" applyBorder="1" applyNumberFormat="1">
      <alignment horizontal="center" vertical="center" wrapText="1"/>
    </xf>
    <xf numFmtId="49" fontId="22" fillId="43" borderId="25" xfId="64" applyFont="1" applyFill="1" applyBorder="1" applyNumberFormat="1">
      <alignment horizontal="center" vertical="center" wrapText="1"/>
    </xf>
    <xf numFmtId="49" fontId="22" fillId="43" borderId="13" xfId="64" applyFont="1" applyFill="1" applyBorder="1" applyNumberFormat="1">
      <alignment horizontal="left" vertical="center" wrapText="1"/>
    </xf>
    <xf numFmtId="49" fontId="22" fillId="38" borderId="13" xfId="0" applyFont="1" applyFill="1" applyBorder="1" applyNumberFormat="1">
      <alignment horizontal="center" vertical="center" wrapText="1"/>
    </xf>
    <xf numFmtId="0" fontId="22" fillId="0" borderId="0" xfId="0" applyFont="1" applyNumberFormat="1">
      <alignment horizontal="left" vertical="top" wrapText="1"/>
    </xf>
    <xf numFmtId="0" fontId="25" fillId="0" borderId="21" xfId="0" applyFont="1" applyBorder="1" applyNumberFormat="1">
      <alignment horizontal="left" vertical="center" wrapText="1" indent="1"/>
    </xf>
    <xf numFmtId="0" fontId="25" fillId="0" borderId="13" xfId="0" applyFont="1" applyBorder="1" applyNumberFormat="1">
      <alignment horizontal="left" vertical="center" wrapText="1" indent="1"/>
    </xf>
    <xf numFmtId="0" fontId="25" fillId="0" borderId="20" xfId="0" applyFont="1" applyBorder="1" applyNumberFormat="1">
      <alignment horizontal="left" vertical="center" wrapText="1" indent="1"/>
    </xf>
    <xf numFmtId="0" fontId="22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/>
    </xf>
    <xf numFmtId="49" fontId="22" fillId="41" borderId="22" xfId="64" applyFont="1" applyFill="1" applyBorder="1" applyNumberFormat="1">
      <alignment horizontal="left" vertical="center" wrapText="1"/>
      <protection locked="0"/>
    </xf>
    <xf numFmtId="49" fontId="22" fillId="41" borderId="23" xfId="64" applyFont="1" applyFill="1" applyBorder="1" applyNumberFormat="1">
      <alignment horizontal="left" vertical="center" wrapText="1"/>
      <protection locked="0"/>
    </xf>
    <xf numFmtId="49" fontId="22" fillId="41" borderId="25" xfId="64" applyFont="1" applyFill="1" applyBorder="1" applyNumberFormat="1">
      <alignment horizontal="left" vertical="center" wrapText="1"/>
      <protection locked="0"/>
    </xf>
    <xf numFmtId="49" fontId="57" fillId="0" borderId="0" xfId="0" applyFont="1" applyNumberFormat="1">
      <alignment horizontal="center" vertical="top"/>
    </xf>
    <xf numFmtId="0" fontId="22" fillId="0" borderId="0" xfId="0" applyFont="1" applyNumberFormat="1">
      <alignment horizontal="center" vertical="center" wrapText="1"/>
    </xf>
    <xf numFmtId="0" fontId="60" fillId="0" borderId="0" xfId="0" applyFont="1" applyNumberFormat="1">
      <alignment horizontal="left" vertical="center" wrapText="1" indent="1"/>
    </xf>
    <xf numFmtId="0" fontId="22" fillId="38" borderId="13" xfId="0" applyFont="1" applyFill="1" applyBorder="1" applyNumberFormat="1">
      <alignment horizontal="left" vertical="center" wrapText="1" indent="1"/>
    </xf>
    <xf numFmtId="49" fontId="0" fillId="0" borderId="22" xfId="0" applyFont="1" applyBorder="1" applyNumberFormat="1">
      <alignment horizontal="center" vertical="center"/>
    </xf>
    <xf numFmtId="49" fontId="0" fillId="0" borderId="23" xfId="0" applyFont="1" applyBorder="1" applyNumberFormat="1">
      <alignment horizontal="center" vertical="center"/>
    </xf>
    <xf numFmtId="49" fontId="0" fillId="0" borderId="25" xfId="0" applyFont="1" applyBorder="1" applyNumberFormat="1">
      <alignment horizontal="center" vertical="center"/>
    </xf>
    <xf numFmtId="0" fontId="22" fillId="0" borderId="22" xfId="0" applyFont="1" applyBorder="1" applyNumberFormat="1">
      <alignment horizontal="center" vertical="center" wrapText="1"/>
    </xf>
    <xf numFmtId="0" fontId="22" fillId="0" borderId="25" xfId="0" applyFont="1" applyBorder="1" applyNumberFormat="1">
      <alignment horizontal="center" vertical="center" wrapText="1"/>
    </xf>
    <xf numFmtId="0" fontId="22" fillId="0" borderId="18" xfId="0" applyFont="1" applyBorder="1" applyNumberFormat="1">
      <alignment horizontal="center" vertical="center" wrapText="1"/>
    </xf>
    <xf numFmtId="0" fontId="22" fillId="0" borderId="21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49" fontId="42" fillId="0" borderId="13" xfId="0" applyFont="1" applyBorder="1" applyNumberFormat="1">
      <alignment horizontal="center" vertical="center" textRotation="90" wrapText="1"/>
    </xf>
    <xf numFmtId="0" fontId="39" fillId="0" borderId="0" xfId="64" applyFont="1" applyNumberFormat="1">
      <alignment horizontal="center" vertical="center" wrapText="1"/>
    </xf>
    <xf numFmtId="0" fontId="22" fillId="0" borderId="37" xfId="69" applyFont="1" applyBorder="1" applyNumberFormat="1">
      <alignment horizontal="left" vertical="center" wrapText="1"/>
    </xf>
    <xf numFmtId="0" fontId="22" fillId="0" borderId="30" xfId="69" applyFont="1" applyBorder="1" applyNumberFormat="1">
      <alignment horizontal="left" vertical="center" wrapText="1"/>
    </xf>
    <xf numFmtId="0" fontId="22" fillId="0" borderId="38" xfId="69" applyFont="1" applyBorder="1" applyNumberFormat="1">
      <alignment horizontal="left" vertical="center" wrapText="1"/>
    </xf>
    <xf numFmtId="0" fontId="22" fillId="0" borderId="13" xfId="69" applyFont="1" applyBorder="1" applyNumberFormat="1">
      <alignment horizontal="left" vertical="center" wrapText="1"/>
    </xf>
    <xf numFmtId="180" fontId="22" fillId="41" borderId="22" xfId="0" applyFont="1" applyFill="1" applyBorder="1" applyNumberFormat="1">
      <alignment horizontal="center" vertical="center" wrapText="1"/>
      <protection locked="0"/>
    </xf>
    <xf numFmtId="49" fontId="22" fillId="41" borderId="23" xfId="0" applyFont="1" applyFill="1" applyBorder="1" applyNumberFormat="1">
      <alignment horizontal="center" vertical="center" wrapText="1"/>
      <protection locked="0"/>
    </xf>
    <xf numFmtId="49" fontId="22" fillId="41" borderId="25" xfId="0" applyFont="1" applyFill="1" applyBorder="1" applyNumberFormat="1">
      <alignment horizontal="center" vertical="center" wrapText="1"/>
      <protection locked="0"/>
    </xf>
    <xf numFmtId="180" fontId="22" fillId="42" borderId="22" xfId="0" applyFont="1" applyFill="1" applyBorder="1" applyNumberFormat="1">
      <alignment horizontal="center" vertical="center" wrapText="1"/>
      <protection locked="0"/>
    </xf>
    <xf numFmtId="49" fontId="22" fillId="42" borderId="23" xfId="0" applyFont="1" applyFill="1" applyBorder="1" applyNumberFormat="1">
      <alignment horizontal="center" vertical="center" wrapText="1"/>
      <protection locked="0"/>
    </xf>
    <xf numFmtId="49" fontId="22" fillId="42" borderId="25" xfId="0" applyFont="1" applyFill="1" applyBorder="1" applyNumberFormat="1">
      <alignment horizontal="center" vertical="center" wrapText="1"/>
      <protection locked="0"/>
    </xf>
    <xf numFmtId="49" fontId="80" fillId="0" borderId="22" xfId="0" applyFont="1" applyBorder="1" applyNumberFormat="1">
      <alignment horizontal="center" vertical="center" wrapText="1"/>
    </xf>
    <xf numFmtId="49" fontId="80" fillId="0" borderId="23" xfId="0" applyFont="1" applyBorder="1" applyNumberFormat="1">
      <alignment horizontal="center" vertical="center" wrapText="1"/>
    </xf>
    <xf numFmtId="49" fontId="80" fillId="0" borderId="25" xfId="0" applyFont="1" applyBorder="1" applyNumberFormat="1">
      <alignment horizontal="center" vertical="center" wrapText="1"/>
    </xf>
    <xf numFmtId="49" fontId="87" fillId="0" borderId="13" xfId="0" applyFont="1" applyBorder="1" applyNumberFormat="1">
      <alignment horizontal="center" vertical="center" wrapText="1"/>
    </xf>
    <xf numFmtId="0" fontId="34" fillId="42" borderId="22" xfId="0" applyFont="1" applyFill="1" applyBorder="1" applyNumberFormat="1">
      <alignment horizontal="center" vertical="center" wrapText="1"/>
      <protection locked="0"/>
    </xf>
    <xf numFmtId="0" fontId="34" fillId="42" borderId="23" xfId="0" applyFont="1" applyFill="1" applyBorder="1" applyNumberFormat="1">
      <alignment horizontal="center" vertical="center" wrapText="1"/>
      <protection locked="0"/>
    </xf>
    <xf numFmtId="0" fontId="34" fillId="42" borderId="25" xfId="0" applyFont="1" applyFill="1" applyBorder="1" applyNumberFormat="1">
      <alignment horizontal="center" vertical="center" wrapText="1"/>
      <protection locked="0"/>
    </xf>
    <xf numFmtId="180" fontId="22" fillId="0" borderId="22" xfId="0" applyFont="1" applyBorder="1" applyNumberFormat="1">
      <alignment horizontal="center" vertical="center" wrapText="1"/>
    </xf>
    <xf numFmtId="49" fontId="22" fillId="0" borderId="23" xfId="0" applyFont="1" applyBorder="1" applyNumberFormat="1">
      <alignment horizontal="center" vertical="center" wrapText="1"/>
    </xf>
    <xf numFmtId="49" fontId="22" fillId="0" borderId="25" xfId="0" applyFont="1" applyBorder="1" applyNumberFormat="1">
      <alignment horizontal="center" vertical="center" wrapText="1"/>
    </xf>
    <xf numFmtId="0" fontId="22" fillId="0" borderId="20" xfId="69" applyFont="1" applyBorder="1" applyNumberFormat="1">
      <alignment horizontal="left" vertical="center" wrapText="1"/>
    </xf>
    <xf numFmtId="0" fontId="22" fillId="0" borderId="18" xfId="69" applyFont="1" applyBorder="1" applyNumberFormat="1">
      <alignment horizontal="left" vertical="center" wrapText="1"/>
    </xf>
    <xf numFmtId="0" fontId="22" fillId="0" borderId="21" xfId="69" applyFont="1" applyBorder="1" applyNumberFormat="1">
      <alignment horizontal="left" vertical="center" wrapText="1"/>
    </xf>
    <xf numFmtId="4" fontId="22" fillId="42" borderId="22" xfId="0" applyFont="1" applyFill="1" applyBorder="1" applyNumberFormat="1">
      <alignment horizontal="right" vertical="center" wrapText="1"/>
      <protection locked="0"/>
    </xf>
    <xf numFmtId="4" fontId="22" fillId="42" borderId="23" xfId="0" applyFont="1" applyFill="1" applyBorder="1" applyNumberFormat="1">
      <alignment horizontal="right" vertical="center" wrapText="1"/>
      <protection locked="0"/>
    </xf>
    <xf numFmtId="4" fontId="22" fillId="42" borderId="25" xfId="0" applyFont="1" applyFill="1" applyBorder="1" applyNumberFormat="1">
      <alignment horizontal="right" vertical="center" wrapText="1"/>
      <protection locked="0"/>
    </xf>
    <xf numFmtId="0" fontId="25" fillId="0" borderId="18" xfId="63" applyFont="1" applyBorder="1" applyNumberFormat="1">
      <alignment horizontal="left" vertical="center" wrapText="1" indent="1"/>
    </xf>
    <xf numFmtId="0" fontId="22" fillId="0" borderId="0" xfId="0" applyFont="1" applyNumberFormat="1">
      <alignment horizontal="right" vertical="center" wrapText="1"/>
    </xf>
    <xf numFmtId="49" fontId="37" fillId="0" borderId="0" xfId="0" applyFont="1" applyNumberFormat="1">
      <alignment horizontal="center" vertical="top"/>
    </xf>
    <xf numFmtId="4" fontId="0" fillId="42" borderId="22" xfId="0" applyFont="1" applyFill="1" applyBorder="1" applyNumberFormat="1">
      <alignment horizontal="right" vertical="center" wrapText="1"/>
      <protection locked="0"/>
    </xf>
    <xf numFmtId="4" fontId="0" fillId="42" borderId="23" xfId="0" applyFont="1" applyFill="1" applyBorder="1" applyNumberFormat="1">
      <alignment horizontal="right" vertical="center" wrapText="1"/>
      <protection locked="0"/>
    </xf>
    <xf numFmtId="4" fontId="0" fillId="42" borderId="25" xfId="0" applyFont="1" applyFill="1" applyBorder="1" applyNumberFormat="1">
      <alignment horizontal="right" vertical="center" wrapText="1"/>
      <protection locked="0"/>
    </xf>
    <xf numFmtId="49" fontId="37" fillId="0" borderId="22" xfId="0" applyFont="1" applyBorder="1" applyNumberFormat="1">
      <alignment horizontal="center" vertical="center" wrapText="1"/>
    </xf>
    <xf numFmtId="49" fontId="37" fillId="0" borderId="23" xfId="0" applyFont="1" applyBorder="1" applyNumberFormat="1">
      <alignment horizontal="center" vertical="center" wrapText="1"/>
    </xf>
    <xf numFmtId="49" fontId="37" fillId="0" borderId="25" xfId="0" applyFont="1" applyBorder="1" applyNumberFormat="1">
      <alignment horizontal="center" vertical="center" wrapText="1"/>
    </xf>
    <xf numFmtId="49" fontId="0" fillId="0" borderId="0" xfId="0" applyFont="1" applyNumberFormat="1">
      <alignment horizontal="left" vertical="top" wrapText="1"/>
    </xf>
    <xf numFmtId="49" fontId="57" fillId="0" borderId="0" xfId="0" applyFont="1" applyNumberFormat="1">
      <alignment horizontal="center" vertical="center" wrapText="1"/>
    </xf>
    <xf numFmtId="0" fontId="0" fillId="0" borderId="22" xfId="0" applyFont="1" applyBorder="1" applyNumberFormat="1">
      <alignment horizontal="center" vertical="center" wrapText="1"/>
    </xf>
    <xf numFmtId="0" fontId="0" fillId="0" borderId="25" xfId="0" applyFont="1" applyBorder="1" applyNumberFormat="1">
      <alignment horizontal="center" vertical="center" wrapText="1"/>
    </xf>
    <xf numFmtId="0" fontId="22" fillId="42" borderId="21" xfId="0" applyFont="1" applyFill="1" applyBorder="1" applyNumberFormat="1">
      <alignment horizontal="center" vertical="center" wrapText="1"/>
      <protection locked="0"/>
    </xf>
    <xf numFmtId="0" fontId="22" fillId="0" borderId="22" xfId="0" applyFont="1" applyBorder="1" applyNumberFormat="1">
      <alignment horizontal="left" vertical="top" wrapText="1"/>
    </xf>
    <xf numFmtId="0" fontId="22" fillId="0" borderId="25" xfId="0" applyFont="1" applyBorder="1" applyNumberFormat="1">
      <alignment horizontal="left" vertical="top" wrapText="1"/>
    </xf>
    <xf numFmtId="49" fontId="22" fillId="0" borderId="0" xfId="0" applyFont="1" applyNumberFormat="1">
      <alignment horizontal="left" vertical="top" wrapText="1"/>
    </xf>
    <xf numFmtId="0" fontId="22" fillId="0" borderId="13" xfId="0" applyFont="1" applyBorder="1" applyNumberFormat="1">
      <alignment horizontal="center" vertical="center" wrapText="1"/>
    </xf>
    <xf numFmtId="0" fontId="25" fillId="0" borderId="21" xfId="63" applyFont="1" applyBorder="1" applyNumberFormat="1">
      <alignment horizontal="left" vertical="center" wrapText="1" indent="1"/>
    </xf>
    <xf numFmtId="0" fontId="25" fillId="0" borderId="13" xfId="63" applyFont="1" applyBorder="1" applyNumberFormat="1">
      <alignment horizontal="left" vertical="center" wrapText="1" indent="1"/>
    </xf>
    <xf numFmtId="0" fontId="25" fillId="0" borderId="20" xfId="63" applyFont="1" applyBorder="1" applyNumberFormat="1">
      <alignment horizontal="left" vertical="center" wrapText="1" indent="1"/>
    </xf>
    <xf numFmtId="0" fontId="22" fillId="0" borderId="44" xfId="63" applyFont="1" applyBorder="1" applyNumberFormat="1">
      <alignment horizontal="left" vertical="center" wrapText="1" indent="1"/>
    </xf>
    <xf numFmtId="0" fontId="33" fillId="39" borderId="13" xfId="0" applyFont="1" applyFill="1" applyBorder="1" applyNumberFormat="1">
      <alignment horizontal="center" vertical="center" wrapText="1"/>
    </xf>
    <xf numFmtId="49" fontId="22" fillId="43" borderId="29" xfId="0" applyFont="1" applyFill="1" applyBorder="1" applyNumberFormat="1">
      <alignment horizontal="center" vertical="center" wrapText="1"/>
    </xf>
    <xf numFmtId="49" fontId="22" fillId="43" borderId="28" xfId="0" applyFont="1" applyFill="1" applyBorder="1" applyNumberFormat="1">
      <alignment horizontal="center" vertical="center" wrapText="1"/>
    </xf>
    <xf numFmtId="49" fontId="22" fillId="43" borderId="38" xfId="0" applyFont="1" applyFill="1" applyBorder="1" applyNumberFormat="1">
      <alignment horizontal="center" vertical="center" wrapText="1"/>
    </xf>
    <xf numFmtId="0" fontId="22" fillId="42" borderId="22" xfId="64" applyFont="1" applyFill="1" applyBorder="1" applyNumberFormat="1">
      <alignment horizontal="left" vertical="center" wrapText="1"/>
      <protection locked="0"/>
    </xf>
    <xf numFmtId="0" fontId="22" fillId="42" borderId="23" xfId="64" applyFont="1" applyFill="1" applyBorder="1" applyNumberFormat="1">
      <alignment horizontal="left" vertical="center" wrapText="1"/>
      <protection locked="0"/>
    </xf>
    <xf numFmtId="0" fontId="22" fillId="42" borderId="25" xfId="64" applyFont="1" applyFill="1" applyBorder="1" applyNumberFormat="1">
      <alignment horizontal="left" vertical="center" wrapText="1"/>
      <protection locked="0"/>
    </xf>
    <xf numFmtId="49" fontId="22" fillId="0" borderId="21" xfId="64" applyFont="1" applyBorder="1" applyNumberFormat="1">
      <alignment horizontal="center" vertical="center" wrapText="1"/>
    </xf>
    <xf numFmtId="49" fontId="22" fillId="38" borderId="22" xfId="0" applyFont="1" applyFill="1" applyBorder="1" applyNumberFormat="1">
      <alignment horizontal="center" vertical="center" wrapText="1"/>
    </xf>
    <xf numFmtId="49" fontId="22" fillId="38" borderId="23" xfId="0" applyFont="1" applyFill="1" applyBorder="1" applyNumberFormat="1">
      <alignment horizontal="center" vertical="center" wrapText="1"/>
    </xf>
    <xf numFmtId="49" fontId="22" fillId="38" borderId="25" xfId="0" applyFont="1" applyFill="1" applyBorder="1" applyNumberFormat="1">
      <alignment horizontal="center" vertical="center" wrapText="1"/>
    </xf>
    <xf numFmtId="49" fontId="22" fillId="0" borderId="22" xfId="64" applyFont="1" applyBorder="1" applyNumberFormat="1">
      <alignment horizontal="center" vertical="center" wrapText="1"/>
    </xf>
    <xf numFmtId="49" fontId="22" fillId="0" borderId="23" xfId="64" applyFont="1" applyBorder="1" applyNumberFormat="1">
      <alignment horizontal="center" vertical="center" wrapText="1"/>
    </xf>
    <xf numFmtId="49" fontId="22" fillId="0" borderId="25" xfId="64" applyFont="1" applyBorder="1" applyNumberFormat="1">
      <alignment horizontal="center" vertical="center" wrapText="1"/>
    </xf>
    <xf numFmtId="49" fontId="22" fillId="43" borderId="22" xfId="0" applyFont="1" applyFill="1" applyBorder="1" applyNumberFormat="1">
      <alignment horizontal="left" vertical="center" wrapText="1"/>
    </xf>
    <xf numFmtId="49" fontId="22" fillId="43" borderId="23" xfId="0" applyFont="1" applyFill="1" applyBorder="1" applyNumberFormat="1">
      <alignment horizontal="left" vertical="center" wrapText="1"/>
    </xf>
    <xf numFmtId="49" fontId="22" fillId="43" borderId="25" xfId="0" applyFont="1" applyFill="1" applyBorder="1" applyNumberFormat="1">
      <alignment horizontal="left" vertical="center" wrapText="1"/>
    </xf>
    <xf numFmtId="4" fontId="34" fillId="42" borderId="22" xfId="0" applyFont="1" applyFill="1" applyBorder="1" applyNumberFormat="1">
      <alignment horizontal="right" vertical="center" wrapText="1"/>
      <protection locked="0"/>
    </xf>
    <xf numFmtId="4" fontId="34" fillId="42" borderId="23" xfId="0" applyFont="1" applyFill="1" applyBorder="1" applyNumberFormat="1">
      <alignment horizontal="right" vertical="center" wrapText="1"/>
      <protection locked="0"/>
    </xf>
    <xf numFmtId="4" fontId="34" fillId="42" borderId="25" xfId="0" applyFont="1" applyFill="1" applyBorder="1" applyNumberFormat="1">
      <alignment horizontal="right" vertical="center" wrapText="1"/>
      <protection locked="0"/>
    </xf>
    <xf numFmtId="4" fontId="22" fillId="42" borderId="22" xfId="64" applyFont="1" applyFill="1" applyBorder="1" applyNumberFormat="1">
      <alignment horizontal="left" vertical="center" wrapText="1"/>
      <protection locked="0"/>
    </xf>
    <xf numFmtId="4" fontId="22" fillId="42" borderId="23" xfId="64" applyFont="1" applyFill="1" applyBorder="1" applyNumberFormat="1">
      <alignment horizontal="left" vertical="center" wrapText="1"/>
      <protection locked="0"/>
    </xf>
    <xf numFmtId="4" fontId="22" fillId="42" borderId="25" xfId="64" applyFont="1" applyFill="1" applyBorder="1" applyNumberFormat="1">
      <alignment horizontal="left" vertical="center" wrapText="1"/>
      <protection locked="0"/>
    </xf>
    <xf numFmtId="49" fontId="34" fillId="0" borderId="22" xfId="0" applyFont="1" applyBorder="1" applyNumberFormat="1">
      <alignment horizontal="center" vertical="center" wrapText="1"/>
    </xf>
    <xf numFmtId="49" fontId="34" fillId="0" borderId="23" xfId="0" applyFont="1" applyBorder="1" applyNumberFormat="1">
      <alignment horizontal="center" vertical="center" wrapText="1"/>
    </xf>
    <xf numFmtId="49" fontId="34" fillId="0" borderId="25" xfId="0" applyFont="1" applyBorder="1" applyNumberFormat="1">
      <alignment horizontal="center" vertical="center" wrapText="1"/>
    </xf>
    <xf numFmtId="0" fontId="52" fillId="0" borderId="0" xfId="74" applyFont="1" applyNumberFormat="1">
      <alignment horizontal="left" vertical="top" wrapText="1"/>
    </xf>
    <xf numFmtId="0" fontId="41" fillId="0" borderId="0" xfId="74" applyFont="1" applyNumberFormat="1">
      <alignment horizontal="left" vertical="center" wrapText="1"/>
    </xf>
    <xf numFmtId="0" fontId="41" fillId="0" borderId="0" xfId="74" applyFont="1" applyNumberFormat="1">
      <alignment vertical="top" wrapText="1"/>
    </xf>
    <xf numFmtId="0" fontId="52" fillId="0" borderId="0" xfId="74" applyFont="1" applyNumberFormat="1">
      <alignment vertical="top" wrapText="1"/>
    </xf>
    <xf numFmtId="49" fontId="57" fillId="0" borderId="0" xfId="0" applyFont="1" applyNumberFormat="1">
      <alignment horizontal="center" vertical="center" textRotation="90" wrapText="1"/>
    </xf>
    <xf numFmtId="0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center" vertical="top"/>
    </xf>
    <xf numFmtId="0" fontId="57" fillId="0" borderId="0" xfId="0" applyFont="1" applyNumberFormat="1">
      <alignment horizontal="center" vertical="center" wrapText="1"/>
    </xf>
    <xf numFmtId="49" fontId="0" fillId="0" borderId="13" xfId="0" applyFont="1" applyBorder="1" applyNumberFormat="1">
      <alignment horizontal="center" vertical="top"/>
    </xf>
    <xf numFmtId="49" fontId="34" fillId="0" borderId="22" xfId="0" applyFont="1" applyBorder="1" applyNumberFormat="1">
      <alignment horizontal="center" vertical="center" wrapText="1"/>
      <protection locked="0"/>
    </xf>
    <xf numFmtId="49" fontId="34" fillId="0" borderId="23" xfId="0" applyFont="1" applyBorder="1" applyNumberFormat="1">
      <alignment horizontal="center" vertical="center" wrapText="1"/>
      <protection locked="0"/>
    </xf>
    <xf numFmtId="49" fontId="34" fillId="0" borderId="25" xfId="0" applyFont="1" applyBorder="1" applyNumberFormat="1">
      <alignment horizontal="center" vertical="center" wrapText="1"/>
      <protection locked="0"/>
    </xf>
    <xf numFmtId="49" fontId="0" fillId="0" borderId="21" xfId="0" applyFont="1" applyBorder="1" applyNumberFormat="1">
      <alignment horizontal="center" vertical="top"/>
    </xf>
    <xf numFmtId="0" fontId="22" fillId="0" borderId="0" xfId="74" applyFont="1" applyNumberFormat="1">
      <alignment horizontal="left" vertical="center" wrapText="1" indent="1"/>
    </xf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0" fillId="0" borderId="0" xfId="74" applyFont="1" applyNumberFormat="1">
      <alignment vertical="top"/>
    </xf>
    <xf numFmtId="0" fontId="0" fillId="0" borderId="13" xfId="0" applyFont="1" applyBorder="1" applyNumberFormat="1">
      <alignment horizontal="center" vertical="center"/>
    </xf>
    <xf numFmtId="0" fontId="39" fillId="0" borderId="0" xfId="0" applyFont="1" applyNumberFormat="1">
      <alignment horizontal="center" vertical="center"/>
    </xf>
    <xf numFmtId="0" fontId="76" fillId="0" borderId="0" xfId="0" applyFont="1" applyNumberFormat="1">
      <alignment vertical="center"/>
    </xf>
    <xf numFmtId="49" fontId="75" fillId="0" borderId="27" xfId="0" applyFont="1" applyBorder="1" applyNumberFormat="1">
      <alignment horizontal="left" vertical="center"/>
    </xf>
    <xf numFmtId="49" fontId="1" fillId="0" borderId="0" xfId="69" applyFont="1" applyNumberFormat="1"/>
    <xf numFmtId="0" fontId="79" fillId="0" borderId="0" xfId="0" applyFont="1" applyNumberFormat="1">
      <alignment horizontal="right" vertical="center"/>
    </xf>
    <xf numFmtId="49" fontId="59" fillId="0" borderId="0" xfId="0" applyFont="1" applyNumberFormat="1">
      <alignment vertical="top"/>
    </xf>
    <xf numFmtId="49" fontId="33" fillId="40" borderId="20" xfId="0" applyFont="1" applyFill="1" applyBorder="1" applyNumberFormat="1">
      <alignment horizontal="center" vertical="center"/>
    </xf>
    <xf numFmtId="49" fontId="42" fillId="40" borderId="21" xfId="0" applyFont="1" applyFill="1" applyBorder="1" applyNumberFormat="1">
      <alignment horizontal="left" vertical="center"/>
    </xf>
    <xf numFmtId="49" fontId="41" fillId="0" borderId="0" xfId="0" applyFont="1" applyNumberFormat="1">
      <alignment horizontal="left" vertical="top" wrapText="1"/>
    </xf>
    <xf numFmtId="49" fontId="41" fillId="0" borderId="0" xfId="0" applyFont="1" applyNumberFormat="1">
      <alignment vertical="top"/>
    </xf>
    <xf numFmtId="49" fontId="33" fillId="40" borderId="16" xfId="0" applyFont="1" applyFill="1" applyBorder="1" applyNumberFormat="1">
      <alignment horizontal="center" vertical="center"/>
    </xf>
    <xf numFmtId="49" fontId="42" fillId="40" borderId="17" xfId="0" applyFont="1" applyFill="1" applyBorder="1" applyNumberFormat="1">
      <alignment horizontal="left" vertical="center"/>
    </xf>
    <xf numFmtId="0" fontId="33" fillId="39" borderId="0" xfId="0" applyFont="1" applyFill="1" applyNumberFormat="1">
      <alignment horizontal="center" vertical="center"/>
    </xf>
    <xf numFmtId="49" fontId="0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49" fontId="0" fillId="0" borderId="15" xfId="0" applyFont="1" applyBorder="1" applyNumberFormat="1">
      <alignment horizontal="center" vertical="center" wrapText="1"/>
    </xf>
    <xf numFmtId="49" fontId="0" fillId="0" borderId="0" xfId="0" applyFont="1" applyNumberFormat="1">
      <alignment vertical="top" wrapText="1"/>
    </xf>
    <xf numFmtId="0" fontId="0" fillId="0" borderId="15" xfId="0" applyFont="1" applyBorder="1" applyNumberFormat="1">
      <alignment horizontal="center" vertical="center" wrapText="1"/>
    </xf>
    <xf numFmtId="0" fontId="88" fillId="0" borderId="0" xfId="0" applyFont="1" applyNumberFormat="1"/>
    <xf numFmtId="49" fontId="42" fillId="40" borderId="18" xfId="0" applyFont="1" applyFill="1" applyBorder="1" applyNumberFormat="1">
      <alignment horizontal="left" vertical="center"/>
    </xf>
    <xf numFmtId="0" fontId="81" fillId="0" borderId="0" xfId="0" applyFont="1" applyNumberFormat="1">
      <alignment wrapText="1"/>
    </xf>
    <xf numFmtId="49" fontId="70" fillId="0" borderId="0" xfId="0" applyFont="1" applyNumberFormat="1">
      <alignment wrapText="1"/>
    </xf>
    <xf numFmtId="49" fontId="70" fillId="0" borderId="0" xfId="0" applyFont="1" applyNumberFormat="1">
      <alignment vertical="center" wrapText="1"/>
    </xf>
    <xf numFmtId="49" fontId="82" fillId="0" borderId="0" xfId="0" applyFont="1" applyNumberFormat="1">
      <alignment wrapText="1"/>
    </xf>
    <xf numFmtId="0" fontId="38" fillId="0" borderId="0" xfId="0" applyFont="1" applyNumberFormat="1">
      <alignment vertical="center" wrapText="1"/>
    </xf>
    <xf numFmtId="0" fontId="38" fillId="0" borderId="0" xfId="0" applyFont="1" applyNumberFormat="1">
      <alignment horizontal="left" vertical="center" wrapText="1"/>
    </xf>
    <xf numFmtId="49" fontId="83" fillId="0" borderId="0" xfId="0" applyFont="1" applyNumberFormat="1">
      <alignment wrapText="1"/>
    </xf>
    <xf numFmtId="0" fontId="38" fillId="0" borderId="0" xfId="0" applyFont="1" applyNumberFormat="1">
      <alignment vertical="center"/>
    </xf>
    <xf numFmtId="0" fontId="25" fillId="0" borderId="0" xfId="0" applyFont="1" applyNumberFormat="1">
      <alignment horizontal="left" vertical="top" wrapText="1"/>
    </xf>
    <xf numFmtId="49" fontId="22" fillId="0" borderId="0" xfId="0" applyFont="1" applyNumberFormat="1">
      <alignment vertical="top" wrapText="1"/>
    </xf>
    <xf numFmtId="0" fontId="25" fillId="49" borderId="41" xfId="0" applyFont="1" applyFill="1" applyBorder="1" applyNumberFormat="1">
      <alignment horizontal="center" vertical="center" wrapText="1"/>
    </xf>
    <xf numFmtId="0" fontId="25" fillId="49" borderId="42" xfId="0" applyFont="1" applyFill="1" applyBorder="1" applyNumberFormat="1">
      <alignment horizontal="center" vertical="center" wrapText="1"/>
    </xf>
    <xf numFmtId="0" fontId="25" fillId="49" borderId="43" xfId="0" applyFont="1" applyFill="1" applyBorder="1" applyNumberFormat="1">
      <alignment horizontal="center" vertical="center" wrapText="1"/>
    </xf>
    <xf numFmtId="0" fontId="70" fillId="0" borderId="0" xfId="0" applyFont="1" applyNumberFormat="1">
      <alignment wrapText="1"/>
    </xf>
    <xf numFmtId="0" fontId="25" fillId="48" borderId="34" xfId="0" applyFont="1" applyFill="1" applyBorder="1" applyNumberFormat="1">
      <alignment horizontal="right" vertical="center" wrapText="1" indent="1"/>
    </xf>
    <xf numFmtId="0" fontId="25" fillId="48" borderId="40" xfId="0" applyFont="1" applyFill="1" applyBorder="1" applyNumberFormat="1">
      <alignment horizontal="right" vertical="center" wrapText="1" indent="1"/>
    </xf>
    <xf numFmtId="0" fontId="84" fillId="0" borderId="0" xfId="0" applyFont="1" applyNumberFormat="1">
      <alignment horizontal="left" vertical="center" wrapText="1"/>
    </xf>
    <xf numFmtId="0" fontId="85" fillId="0" borderId="0" xfId="0" applyFont="1" applyNumberFormat="1">
      <alignment vertical="center" wrapText="1"/>
    </xf>
    <xf numFmtId="0" fontId="70" fillId="0" borderId="34" xfId="0" applyFont="1" applyBorder="1" applyNumberFormat="1">
      <alignment wrapText="1"/>
    </xf>
    <xf numFmtId="0" fontId="70" fillId="0" borderId="0" xfId="0" applyFont="1" applyNumberFormat="1"/>
    <xf numFmtId="0" fontId="84" fillId="0" borderId="0" xfId="0" applyFont="1" applyNumberFormat="1"/>
    <xf numFmtId="0" fontId="86" fillId="0" borderId="0" xfId="0" applyFont="1" applyNumberFormat="1">
      <alignment wrapText="1"/>
    </xf>
    <xf numFmtId="0" fontId="0" fillId="41" borderId="35" xfId="0" applyFont="1" applyFill="1" applyBorder="1" applyNumberFormat="1">
      <alignment horizontal="center" vertical="center" wrapText="1"/>
    </xf>
    <xf numFmtId="0" fontId="86" fillId="0" borderId="34" xfId="0" applyFont="1" applyBorder="1" applyNumberFormat="1">
      <alignment vertical="center" wrapText="1"/>
    </xf>
    <xf numFmtId="0" fontId="86" fillId="0" borderId="0" xfId="0" applyFont="1" applyNumberFormat="1">
      <alignment vertical="center" wrapText="1"/>
    </xf>
    <xf numFmtId="0" fontId="0" fillId="47" borderId="35" xfId="0" applyFont="1" applyFill="1" applyBorder="1" applyNumberFormat="1">
      <alignment horizontal="center" vertical="center" wrapText="1"/>
    </xf>
    <xf numFmtId="0" fontId="86" fillId="0" borderId="34" xfId="0" applyFont="1" applyBorder="1" applyNumberFormat="1">
      <alignment horizontal="left" vertical="center" wrapText="1"/>
    </xf>
    <xf numFmtId="0" fontId="86" fillId="0" borderId="0" xfId="0" applyFont="1" applyNumberFormat="1">
      <alignment horizontal="left" vertical="center" wrapText="1"/>
    </xf>
    <xf numFmtId="0" fontId="0" fillId="38" borderId="35" xfId="0" applyFont="1" applyFill="1" applyBorder="1" applyNumberFormat="1">
      <alignment horizontal="center" vertical="center" wrapText="1"/>
    </xf>
    <xf numFmtId="0" fontId="0" fillId="42" borderId="35" xfId="0" applyFont="1" applyFill="1" applyBorder="1" applyNumberFormat="1">
      <alignment horizontal="center" vertical="center" wrapText="1"/>
    </xf>
    <xf numFmtId="0" fontId="25" fillId="48" borderId="0" xfId="0" applyFont="1" applyFill="1" applyNumberFormat="1">
      <alignment horizontal="right" vertical="center" wrapText="1" indent="1"/>
    </xf>
    <xf numFmtId="0" fontId="84" fillId="0" borderId="34" xfId="0" applyFont="1" applyBorder="1" applyNumberFormat="1">
      <alignment horizontal="left" vertical="center" wrapText="1"/>
    </xf>
    <xf numFmtId="0" fontId="84" fillId="0" borderId="32" xfId="0" applyFont="1" applyBorder="1" applyNumberFormat="1">
      <alignment horizontal="left" vertical="center" wrapText="1"/>
    </xf>
    <xf numFmtId="0" fontId="25" fillId="48" borderId="35" xfId="0" applyFont="1" applyFill="1" applyBorder="1" applyNumberFormat="1">
      <alignment horizontal="right" vertical="center" wrapText="1" indent="1"/>
    </xf>
    <xf numFmtId="0" fontId="25" fillId="48" borderId="39" xfId="0" applyFont="1" applyFill="1" applyBorder="1" applyNumberFormat="1">
      <alignment horizontal="right" vertical="center" wrapText="1" indent="1"/>
    </xf>
    <xf numFmtId="0" fontId="86" fillId="0" borderId="0" xfId="0" applyFont="1" applyNumberFormat="1"/>
    <xf numFmtId="0" fontId="86" fillId="0" borderId="34" xfId="0" applyFont="1" applyBorder="1" applyNumberFormat="1">
      <alignment wrapText="1"/>
    </xf>
    <xf numFmtId="0" fontId="86" fillId="0" borderId="0" xfId="0" applyFont="1" applyNumberFormat="1">
      <alignment vertical="top" wrapText="1"/>
    </xf>
    <xf numFmtId="0" fontId="25" fillId="48" borderId="36" xfId="0" applyFont="1" applyFill="1" applyBorder="1" applyNumberFormat="1">
      <alignment horizontal="right" vertical="center" wrapText="1" indent="1"/>
    </xf>
    <xf numFmtId="0" fontId="25" fillId="48" borderId="33" xfId="0" applyFont="1" applyFill="1" applyBorder="1" applyNumberFormat="1">
      <alignment horizontal="right" vertical="center" wrapText="1" indent="1"/>
    </xf>
    <xf numFmtId="0" fontId="70" fillId="0" borderId="36" xfId="0" applyFont="1" applyBorder="1" applyNumberFormat="1">
      <alignment wrapText="1"/>
    </xf>
    <xf numFmtId="0" fontId="70" fillId="0" borderId="33" xfId="0" applyFont="1" applyBorder="1" applyNumberFormat="1">
      <alignment wrapText="1"/>
    </xf>
    <xf numFmtId="0" fontId="70" fillId="0" borderId="33" xfId="0" applyFont="1" applyBorder="1" applyNumberFormat="1">
      <alignment vertical="center" wrapText="1"/>
    </xf>
    <xf numFmtId="0" fontId="82" fillId="0" borderId="0" xfId="0" applyFont="1" applyNumberFormat="1"/>
    <xf numFmtId="0" fontId="86" fillId="0" borderId="0" xfId="0" applyFont="1" applyNumberFormat="1">
      <alignment vertical="top" wrapText="1"/>
    </xf>
    <xf numFmtId="49" fontId="70" fillId="0" borderId="0" xfId="0" applyFont="1" applyNumberFormat="1">
      <alignment vertical="top" wrapText="1"/>
    </xf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49" fontId="35" fillId="0" borderId="0" xfId="0" applyFont="1" applyNumberFormat="1"/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37" fillId="0" borderId="0" xfId="0" applyFont="1" applyNumberFormat="1">
      <alignment horizontal="left" vertical="center" wrapText="1"/>
    </xf>
    <xf numFmtId="0" fontId="37" fillId="0" borderId="0" xfId="0" applyFont="1" applyNumberFormat="1">
      <alignment horizontal="center" vertical="center" wrapText="1"/>
    </xf>
    <xf numFmtId="0" fontId="37" fillId="0" borderId="0" xfId="0" applyFont="1" applyNumberFormat="1">
      <alignment horizontal="center" vertical="center" wrapText="1"/>
    </xf>
    <xf numFmtId="0" fontId="53" fillId="0" borderId="0" xfId="0" applyFont="1" applyNumberFormat="1">
      <alignment vertical="center" wrapText="1"/>
    </xf>
    <xf numFmtId="0" fontId="47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43" fillId="0" borderId="0" xfId="0" applyFont="1" applyNumberFormat="1">
      <alignment vertical="center" wrapText="1"/>
    </xf>
    <xf numFmtId="0" fontId="22" fillId="0" borderId="0" xfId="0" applyFont="1" applyNumberFormat="1">
      <alignment horizontal="left" vertical="center" wrapText="1" indent="1"/>
    </xf>
    <xf numFmtId="49" fontId="0" fillId="0" borderId="0" xfId="0" applyFont="1" applyNumberFormat="1">
      <alignment vertical="top"/>
    </xf>
    <xf numFmtId="0" fontId="22" fillId="0" borderId="0" xfId="0" applyFont="1" applyNumberFormat="1">
      <alignment horizontal="center" vertical="center" wrapText="1"/>
    </xf>
    <xf numFmtId="0" fontId="48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22" fillId="0" borderId="0" xfId="0" applyFont="1" applyNumberFormat="1">
      <alignment horizontal="left" vertical="top" wrapText="1" indent="1"/>
    </xf>
    <xf numFmtId="49" fontId="0" fillId="0" borderId="0" xfId="0" applyFont="1" applyNumberFormat="1">
      <alignment vertical="top"/>
    </xf>
    <xf numFmtId="0" fontId="22" fillId="0" borderId="44" xfId="0" applyFont="1" applyBorder="1" applyNumberFormat="1">
      <alignment horizontal="left" vertical="center" wrapText="1" indent="1"/>
    </xf>
    <xf numFmtId="0" fontId="33" fillId="0" borderId="0" xfId="0" applyFont="1" applyNumberFormat="1">
      <alignment vertical="center" wrapText="1"/>
    </xf>
    <xf numFmtId="0" fontId="54" fillId="0" borderId="0" xfId="0" applyFont="1" applyNumberFormat="1">
      <alignment vertical="center" wrapText="1"/>
    </xf>
    <xf numFmtId="0" fontId="22" fillId="0" borderId="0" xfId="0" applyFont="1" applyNumberFormat="1">
      <alignment horizontal="right" vertical="center" wrapText="1" indent="1"/>
    </xf>
    <xf numFmtId="0" fontId="44" fillId="0" borderId="0" xfId="0" applyFont="1" applyNumberFormat="1">
      <alignment horizontal="center" vertical="center" wrapText="1"/>
    </xf>
    <xf numFmtId="0" fontId="22" fillId="38" borderId="14" xfId="0" applyFont="1" applyFill="1" applyBorder="1" applyNumberFormat="1">
      <alignment horizontal="left" vertical="center" indent="1"/>
    </xf>
    <xf numFmtId="0" fontId="60" fillId="0" borderId="0" xfId="0" applyFont="1" applyNumberFormat="1">
      <alignment vertical="center" wrapText="1"/>
    </xf>
    <xf numFmtId="0" fontId="50" fillId="0" borderId="0" xfId="0" applyFont="1" applyNumberFormat="1">
      <alignment vertical="center" wrapText="1"/>
    </xf>
    <xf numFmtId="0" fontId="50" fillId="0" borderId="0" xfId="0" applyFont="1" applyNumberFormat="1">
      <alignment horizontal="left" vertical="center" wrapText="1"/>
    </xf>
    <xf numFmtId="0" fontId="64" fillId="0" borderId="0" xfId="0" applyFont="1" applyNumberFormat="1">
      <alignment vertical="center" wrapText="1"/>
    </xf>
    <xf numFmtId="0" fontId="60" fillId="0" borderId="0" xfId="0" applyFont="1" applyNumberFormat="1">
      <alignment vertical="center" wrapText="1"/>
    </xf>
    <xf numFmtId="0" fontId="60" fillId="0" borderId="0" xfId="0" applyFont="1" applyNumberFormat="1">
      <alignment horizontal="right" vertical="center" wrapText="1" indent="1"/>
    </xf>
    <xf numFmtId="0" fontId="60" fillId="0" borderId="0" xfId="0" applyFont="1" applyNumberFormat="1">
      <alignment horizontal="left" vertical="center" indent="1"/>
    </xf>
    <xf numFmtId="0" fontId="65" fillId="0" borderId="0" xfId="0" applyFont="1" applyNumberFormat="1">
      <alignment vertical="center" wrapText="1"/>
    </xf>
    <xf numFmtId="0" fontId="60" fillId="0" borderId="0" xfId="0" applyFont="1" applyNumberFormat="1">
      <alignment vertical="center" wrapText="1"/>
    </xf>
    <xf numFmtId="0" fontId="50" fillId="0" borderId="0" xfId="0" applyFont="1" applyNumberFormat="1">
      <alignment horizontal="center" vertical="center" wrapText="1"/>
    </xf>
    <xf numFmtId="49" fontId="22" fillId="38" borderId="13" xfId="0" applyFont="1" applyFill="1" applyBorder="1" applyNumberFormat="1">
      <alignment horizontal="left" vertical="center" wrapText="1" indent="1"/>
    </xf>
    <xf numFmtId="14" fontId="50" fillId="0" borderId="0" xfId="0" applyFont="1" applyNumberFormat="1">
      <alignment horizontal="center" vertical="center" wrapText="1"/>
    </xf>
    <xf numFmtId="0" fontId="50" fillId="0" borderId="0" xfId="0" applyFont="1" applyNumberFormat="1">
      <alignment horizontal="center" vertical="center" wrapText="1"/>
    </xf>
    <xf numFmtId="0" fontId="60" fillId="0" borderId="0" xfId="0" applyFont="1" applyNumberFormat="1">
      <alignment horizontal="left" vertical="center" wrapText="1" indent="1"/>
    </xf>
    <xf numFmtId="0" fontId="60" fillId="0" borderId="0" xfId="0" applyFont="1" applyNumberFormat="1">
      <alignment horizontal="center" vertical="center" wrapText="1"/>
    </xf>
    <xf numFmtId="0" fontId="50" fillId="0" borderId="0" xfId="0" applyFont="1" applyNumberFormat="1">
      <alignment horizontal="center" vertical="center" wrapText="1"/>
    </xf>
    <xf numFmtId="14" fontId="37" fillId="0" borderId="0" xfId="0" applyFont="1" applyNumberFormat="1">
      <alignment horizontal="center" vertical="center" wrapText="1"/>
    </xf>
    <xf numFmtId="0" fontId="37" fillId="0" borderId="0" xfId="0" applyFont="1" applyNumberFormat="1">
      <alignment horizontal="center" vertical="center" wrapText="1"/>
    </xf>
    <xf numFmtId="180" fontId="22" fillId="38" borderId="13" xfId="74" applyFont="1" applyFill="1" applyBorder="1" applyNumberFormat="1">
      <alignment horizontal="left" vertical="center" wrapText="1" indent="1"/>
    </xf>
    <xf numFmtId="0" fontId="22" fillId="0" borderId="0" xfId="0" applyFont="1" applyNumberFormat="1">
      <alignment horizontal="center" vertical="center" wrapText="1"/>
    </xf>
    <xf numFmtId="0" fontId="63" fillId="0" borderId="0" xfId="0" applyFont="1" applyNumberFormat="1">
      <alignment vertical="center" wrapText="1"/>
    </xf>
    <xf numFmtId="14" fontId="63" fillId="0" borderId="0" xfId="0" applyFont="1" applyNumberFormat="1">
      <alignment horizontal="left" vertical="center" wrapText="1"/>
    </xf>
    <xf numFmtId="0" fontId="62" fillId="0" borderId="0" xfId="0" applyFont="1" applyNumberFormat="1">
      <alignment horizontal="left" vertical="center" wrapText="1"/>
    </xf>
    <xf numFmtId="0" fontId="61" fillId="0" borderId="0" xfId="0" applyFont="1" applyNumberFormat="1">
      <alignment vertical="center" wrapText="1"/>
    </xf>
    <xf numFmtId="0" fontId="62" fillId="0" borderId="0" xfId="0" applyFont="1" applyNumberFormat="1">
      <alignment horizontal="center" vertical="center" wrapText="1"/>
    </xf>
    <xf numFmtId="0" fontId="63" fillId="0" borderId="0" xfId="0" applyFont="1" applyNumberFormat="1">
      <alignment horizontal="right" vertical="center" wrapText="1" indent="1"/>
    </xf>
    <xf numFmtId="0" fontId="63" fillId="0" borderId="0" xfId="0" applyFont="1" applyNumberFormat="1">
      <alignment horizontal="left" vertical="center" wrapText="1" indent="1"/>
    </xf>
    <xf numFmtId="0" fontId="63" fillId="0" borderId="0" xfId="0" applyFont="1" applyNumberFormat="1">
      <alignment horizontal="center" vertical="center" wrapText="1"/>
    </xf>
    <xf numFmtId="0" fontId="62" fillId="0" borderId="0" xfId="0" applyFont="1" applyNumberFormat="1">
      <alignment horizontal="center" vertical="center" wrapText="1"/>
    </xf>
    <xf numFmtId="0" fontId="0" fillId="0" borderId="0" xfId="0" applyFont="1" applyNumberFormat="1">
      <alignment horizontal="right" vertical="center" wrapText="1" indent="1"/>
    </xf>
    <xf numFmtId="0" fontId="22" fillId="38" borderId="14" xfId="74" applyFont="1" applyFill="1" applyBorder="1" applyNumberFormat="1">
      <alignment horizontal="left" vertical="center" wrapText="1" indent="1"/>
    </xf>
    <xf numFmtId="49" fontId="22" fillId="0" borderId="0" xfId="0" applyFont="1" applyNumberFormat="1">
      <alignment horizontal="right" vertical="center" wrapText="1" indent="1"/>
    </xf>
    <xf numFmtId="180" fontId="22" fillId="37" borderId="13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left" vertical="center" wrapText="1"/>
    </xf>
    <xf numFmtId="0" fontId="50" fillId="0" borderId="0" xfId="0" applyFont="1" applyNumberFormat="1">
      <alignment horizontal="left" vertical="center" wrapText="1"/>
    </xf>
    <xf numFmtId="49" fontId="60" fillId="0" borderId="0" xfId="0" applyFont="1" applyNumberFormat="1">
      <alignment horizontal="right" vertical="center" wrapText="1" indent="1"/>
    </xf>
    <xf numFmtId="49" fontId="60" fillId="0" borderId="33" xfId="0" applyFont="1" applyBorder="1" applyNumberFormat="1">
      <alignment horizontal="left" vertical="center" wrapText="1" indent="1"/>
    </xf>
    <xf numFmtId="0" fontId="60" fillId="0" borderId="0" xfId="0" applyFont="1" applyNumberFormat="1">
      <alignment horizontal="center" vertical="center" wrapText="1"/>
    </xf>
    <xf numFmtId="0" fontId="50" fillId="0" borderId="0" xfId="0" applyFont="1" applyNumberFormat="1">
      <alignment horizontal="center" vertical="center" wrapText="1"/>
    </xf>
    <xf numFmtId="0" fontId="22" fillId="0" borderId="0" xfId="0" applyFont="1" applyNumberFormat="1">
      <alignment vertical="center" wrapText="1"/>
    </xf>
    <xf numFmtId="49" fontId="22" fillId="38" borderId="14" xfId="0" applyFont="1" applyFill="1" applyBorder="1" applyNumberFormat="1">
      <alignment horizontal="left" vertical="center" wrapText="1" indent="1"/>
    </xf>
    <xf numFmtId="0" fontId="37" fillId="0" borderId="0" xfId="0" applyFont="1" applyNumberFormat="1">
      <alignment horizontal="center" vertical="center" wrapText="1"/>
    </xf>
    <xf numFmtId="0" fontId="54" fillId="0" borderId="0" xfId="0" applyFont="1" applyNumberFormat="1">
      <alignment vertical="center" wrapText="1"/>
    </xf>
    <xf numFmtId="0" fontId="48" fillId="0" borderId="0" xfId="0" applyFont="1" applyNumberFormat="1">
      <alignment vertical="center" wrapText="1"/>
    </xf>
    <xf numFmtId="49" fontId="60" fillId="0" borderId="32" xfId="0" applyFont="1" applyBorder="1" applyNumberFormat="1">
      <alignment horizontal="left" vertical="center" wrapText="1" indent="1"/>
    </xf>
    <xf numFmtId="0" fontId="57" fillId="0" borderId="0" xfId="0" applyFont="1" applyNumberFormat="1">
      <alignment vertical="center" wrapText="1"/>
    </xf>
    <xf numFmtId="0" fontId="57" fillId="0" borderId="0" xfId="0" applyFont="1" applyNumberFormat="1">
      <alignment horizontal="left" vertical="center" wrapText="1"/>
    </xf>
    <xf numFmtId="49" fontId="57" fillId="0" borderId="0" xfId="0" applyFont="1" applyNumberFormat="1">
      <alignment horizontal="right" vertical="center" wrapText="1" indent="1"/>
    </xf>
    <xf numFmtId="49" fontId="57" fillId="0" borderId="0" xfId="0" applyFont="1" applyNumberFormat="1">
      <alignment horizontal="left" vertical="center" wrapText="1" indent="1"/>
    </xf>
    <xf numFmtId="0" fontId="57" fillId="0" borderId="0" xfId="0" applyFont="1" applyNumberFormat="1">
      <alignment horizontal="center" vertical="center" wrapText="1"/>
    </xf>
    <xf numFmtId="0" fontId="57" fillId="0" borderId="0" xfId="0" applyFont="1" applyNumberFormat="1">
      <alignment horizontal="center" vertical="center" wrapText="1"/>
    </xf>
    <xf numFmtId="49" fontId="22" fillId="37" borderId="14" xfId="0" applyFont="1" applyFill="1" applyBorder="1" applyNumberFormat="1">
      <alignment horizontal="left" vertical="center" wrapText="1" indent="1"/>
    </xf>
    <xf numFmtId="49" fontId="60" fillId="0" borderId="0" xfId="0" applyFont="1" applyNumberFormat="1">
      <alignment horizontal="left" vertical="center" wrapText="1" indent="1"/>
    </xf>
    <xf numFmtId="0" fontId="43" fillId="0" borderId="0" xfId="0" applyFont="1" applyNumberFormat="1">
      <alignment horizontal="center" vertical="center" wrapText="1"/>
    </xf>
    <xf numFmtId="0" fontId="22" fillId="38" borderId="13" xfId="74" applyFont="1" applyFill="1" applyBorder="1" applyNumberFormat="1">
      <alignment horizontal="left" vertical="center" wrapText="1" indent="1"/>
    </xf>
    <xf numFmtId="14" fontId="22" fillId="0" borderId="0" xfId="0" applyFont="1" applyNumberFormat="1">
      <alignment horizontal="center" vertical="center" wrapText="1"/>
    </xf>
    <xf numFmtId="0" fontId="22" fillId="0" borderId="0" xfId="0" applyFont="1" applyNumberFormat="1">
      <alignment vertical="center"/>
    </xf>
    <xf numFmtId="0" fontId="22" fillId="38" borderId="13" xfId="0" applyFont="1" applyFill="1" applyBorder="1" applyNumberFormat="1">
      <alignment horizontal="left" vertical="center" wrapText="1" indent="1"/>
    </xf>
    <xf numFmtId="0" fontId="22" fillId="0" borderId="0" xfId="0" applyFont="1" applyNumberFormat="1">
      <alignment horizontal="left" vertical="center" wrapText="1" indent="1"/>
    </xf>
    <xf numFmtId="0" fontId="22" fillId="0" borderId="0" xfId="0" applyFont="1" applyNumberFormat="1">
      <alignment horizontal="right" vertical="center" wrapText="1" indent="1"/>
    </xf>
    <xf numFmtId="49" fontId="22" fillId="38" borderId="14" xfId="0" applyFont="1" applyFill="1" applyBorder="1" applyNumberFormat="1">
      <alignment horizontal="left" vertical="center" wrapText="1" indent="1"/>
    </xf>
    <xf numFmtId="0" fontId="0" fillId="0" borderId="0" xfId="0" applyFont="1" applyNumberFormat="1">
      <alignment horizontal="right" vertical="center" wrapText="1" indent="1"/>
    </xf>
    <xf numFmtId="49" fontId="22" fillId="0" borderId="14" xfId="0" applyFont="1" applyBorder="1" applyNumberFormat="1">
      <alignment horizontal="left" vertical="center" wrapText="1" indent="1"/>
    </xf>
    <xf numFmtId="49" fontId="37" fillId="0" borderId="0" xfId="0" applyFont="1" applyNumberFormat="1">
      <alignment horizontal="left" vertical="center" wrapText="1"/>
    </xf>
    <xf numFmtId="49" fontId="22" fillId="0" borderId="0" xfId="0" applyFont="1" applyNumberFormat="1">
      <alignment horizontal="center" vertical="center" wrapText="1"/>
    </xf>
    <xf numFmtId="0" fontId="50" fillId="0" borderId="0" xfId="0" applyFont="1" applyNumberFormat="1">
      <alignment vertical="center" wrapText="1"/>
    </xf>
    <xf numFmtId="49" fontId="50" fillId="0" borderId="0" xfId="0" applyFont="1" applyNumberFormat="1">
      <alignment horizontal="left" vertical="center" wrapText="1"/>
    </xf>
    <xf numFmtId="49" fontId="60" fillId="0" borderId="0" xfId="0" applyFont="1" applyNumberFormat="1">
      <alignment horizontal="center" vertical="center" wrapText="1"/>
    </xf>
    <xf numFmtId="49" fontId="60" fillId="0" borderId="0" xfId="0" applyFont="1" applyNumberFormat="1">
      <alignment horizontal="left" vertical="center" wrapText="1" indent="2"/>
    </xf>
    <xf numFmtId="49" fontId="88" fillId="38" borderId="14" xfId="0" applyFont="1" applyFill="1" applyBorder="1" applyNumberFormat="1">
      <alignment horizontal="left" vertical="center" wrapText="1" indent="1"/>
    </xf>
    <xf numFmtId="49" fontId="22" fillId="0" borderId="0" xfId="0" applyFont="1" applyNumberFormat="1">
      <alignment horizontal="left" vertical="center" wrapText="1" indent="1"/>
    </xf>
    <xf numFmtId="49" fontId="57" fillId="0" borderId="0" xfId="0" applyFont="1" applyNumberFormat="1">
      <alignment vertical="top"/>
    </xf>
    <xf numFmtId="49" fontId="59" fillId="0" borderId="0" xfId="0" applyFont="1" applyNumberFormat="1">
      <alignment vertical="top"/>
    </xf>
    <xf numFmtId="49" fontId="59" fillId="0" borderId="0" xfId="0" applyFont="1" applyNumberFormat="1">
      <alignment horizontal="center" vertical="top"/>
    </xf>
    <xf numFmtId="0" fontId="45" fillId="0" borderId="0" xfId="0" applyFont="1" applyNumberFormat="1">
      <alignment vertical="center" wrapText="1"/>
    </xf>
    <xf numFmtId="0" fontId="37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0" fontId="22" fillId="0" borderId="18" xfId="0" applyFont="1" applyBorder="1" applyNumberFormat="1">
      <alignment horizontal="left" vertical="center" wrapText="1" indent="1"/>
    </xf>
    <xf numFmtId="0" fontId="45" fillId="0" borderId="0" xfId="0" applyFont="1" applyNumberFormat="1">
      <alignment vertical="center" wrapText="1"/>
    </xf>
    <xf numFmtId="0" fontId="78" fillId="0" borderId="0" xfId="0" applyFont="1" applyNumberFormat="1">
      <alignment vertical="center" wrapText="1"/>
    </xf>
    <xf numFmtId="0" fontId="78" fillId="0" borderId="0" xfId="0" applyFont="1" applyNumberFormat="1">
      <alignment vertical="center"/>
    </xf>
    <xf numFmtId="0" fontId="58" fillId="0" borderId="0" xfId="0" applyFont="1" applyNumberFormat="1">
      <alignment vertical="center" wrapText="1"/>
    </xf>
    <xf numFmtId="49" fontId="59" fillId="0" borderId="0" xfId="0" applyFont="1" applyNumberFormat="1">
      <alignment vertical="top"/>
    </xf>
    <xf numFmtId="0" fontId="22" fillId="0" borderId="24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80" fillId="0" borderId="13" xfId="0" applyFont="1" applyBorder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49" fontId="59" fillId="0" borderId="0" xfId="0" applyFont="1" applyNumberFormat="1">
      <alignment horizontal="center" vertical="center" textRotation="90" wrapText="1"/>
    </xf>
    <xf numFmtId="0" fontId="22" fillId="0" borderId="37" xfId="0" applyFont="1" applyBorder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39" fillId="0" borderId="18" xfId="0" applyFont="1" applyBorder="1" applyNumberFormat="1">
      <alignment horizontal="center" vertical="center" wrapText="1"/>
    </xf>
    <xf numFmtId="49" fontId="39" fillId="0" borderId="18" xfId="0" applyFont="1" applyBorder="1" applyNumberFormat="1">
      <alignment horizontal="center" vertical="center" wrapText="1"/>
    </xf>
    <xf numFmtId="49" fontId="39" fillId="0" borderId="21" xfId="0" applyFont="1" applyBorder="1" applyNumberFormat="1">
      <alignment horizontal="center" vertical="center" wrapText="1"/>
    </xf>
    <xf numFmtId="49" fontId="59" fillId="0" borderId="0" xfId="0" applyFont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22" fillId="0" borderId="24" xfId="0" applyFont="1" applyBorder="1" applyNumberFormat="1">
      <alignment horizontal="center" vertical="center"/>
    </xf>
    <xf numFmtId="0" fontId="22" fillId="38" borderId="13" xfId="0" applyFont="1" applyFill="1" applyBorder="1" applyNumberFormat="1">
      <alignment horizontal="left" vertical="center" wrapText="1"/>
    </xf>
    <xf numFmtId="0" fontId="22" fillId="38" borderId="13" xfId="0" applyFont="1" applyFill="1" applyBorder="1" applyNumberFormat="1">
      <alignment horizontal="left" vertical="center" wrapText="1"/>
    </xf>
    <xf numFmtId="0" fontId="22" fillId="0" borderId="13" xfId="0" applyFont="1" applyBorder="1" applyNumberFormat="1">
      <alignment vertical="center"/>
    </xf>
    <xf numFmtId="0" fontId="22" fillId="0" borderId="13" xfId="0" applyFont="1" applyBorder="1" applyNumberFormat="1">
      <alignment horizontal="center" vertical="center"/>
    </xf>
    <xf numFmtId="49" fontId="22" fillId="38" borderId="13" xfId="0" applyFont="1" applyFill="1" applyBorder="1" applyNumberFormat="1">
      <alignment horizontal="left" vertical="center" wrapText="1"/>
    </xf>
    <xf numFmtId="49" fontId="59" fillId="0" borderId="0" xfId="0" applyFont="1" applyNumberFormat="1">
      <alignment horizontal="center" vertical="center" wrapText="1"/>
    </xf>
    <xf numFmtId="0" fontId="59" fillId="0" borderId="0" xfId="0" applyFont="1" applyNumberFormat="1">
      <alignment horizontal="center" vertical="center" wrapText="1"/>
    </xf>
    <xf numFmtId="49" fontId="59" fillId="0" borderId="0" xfId="0" applyFont="1" applyNumberFormat="1">
      <alignment horizontal="left" vertical="center" wrapText="1"/>
    </xf>
    <xf numFmtId="49" fontId="0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49" fontId="22" fillId="0" borderId="37" xfId="0" applyFont="1" applyBorder="1" applyNumberFormat="1">
      <alignment horizontal="center" vertical="center"/>
    </xf>
    <xf numFmtId="0" fontId="42" fillId="40" borderId="13" xfId="0" applyFont="1" applyFill="1" applyBorder="1" applyNumberFormat="1">
      <alignment horizontal="left" vertical="center" indent="1"/>
    </xf>
    <xf numFmtId="0" fontId="42" fillId="40" borderId="13" xfId="0" applyFont="1" applyFill="1" applyBorder="1" applyNumberFormat="1">
      <alignment vertical="center"/>
    </xf>
    <xf numFmtId="0" fontId="59" fillId="0" borderId="0" xfId="0" applyFont="1" applyNumberFormat="1">
      <alignment vertical="center"/>
    </xf>
    <xf numFmtId="0" fontId="59" fillId="0" borderId="0" xfId="0" applyFont="1" applyNumberFormat="1">
      <alignment horizontal="left" vertical="center" indent="1"/>
    </xf>
    <xf numFmtId="49" fontId="40" fillId="0" borderId="0" xfId="0" applyFont="1" applyNumberFormat="1">
      <alignment horizontal="center" vertical="center" wrapText="1"/>
    </xf>
    <xf numFmtId="0" fontId="22" fillId="38" borderId="13" xfId="64" applyFont="1" applyFill="1" applyBorder="1" applyNumberFormat="1">
      <alignment horizontal="left" vertical="center" wrapText="1"/>
    </xf>
    <xf numFmtId="0" fontId="22" fillId="0" borderId="13" xfId="0" applyFont="1" applyBorder="1" applyNumberFormat="1">
      <alignment vertical="center" wrapText="1"/>
    </xf>
    <xf numFmtId="0" fontId="42" fillId="40" borderId="20" xfId="0" applyFont="1" applyFill="1" applyBorder="1" applyNumberFormat="1">
      <alignment horizontal="left" vertical="center" indent="1"/>
    </xf>
    <xf numFmtId="0" fontId="42" fillId="40" borderId="21" xfId="0" applyFont="1" applyFill="1" applyBorder="1" applyNumberFormat="1">
      <alignment vertical="center"/>
    </xf>
    <xf numFmtId="0" fontId="42" fillId="40" borderId="20" xfId="0" applyFont="1" applyFill="1" applyBorder="1" applyNumberFormat="1">
      <alignment vertical="center"/>
    </xf>
    <xf numFmtId="0" fontId="42" fillId="40" borderId="13" xfId="0" applyFont="1" applyFill="1" applyBorder="1" applyNumberFormat="1">
      <alignment horizontal="left" vertical="center"/>
    </xf>
    <xf numFmtId="49" fontId="0" fillId="0" borderId="27" xfId="0" applyFont="1" applyBorder="1" applyNumberFormat="1">
      <alignment vertical="top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59" fillId="0" borderId="0" xfId="0" applyFont="1" applyNumberFormat="1">
      <alignment vertical="top"/>
    </xf>
    <xf numFmtId="49" fontId="57" fillId="0" borderId="0" xfId="0" applyFont="1" applyNumberFormat="1">
      <alignment horizontal="center" vertical="center"/>
    </xf>
    <xf numFmtId="49" fontId="55" fillId="0" borderId="0" xfId="0" applyFont="1" applyNumberFormat="1">
      <alignment vertical="top"/>
    </xf>
    <xf numFmtId="49" fontId="50" fillId="0" borderId="0" xfId="0" applyFont="1" applyNumberFormat="1">
      <alignment vertical="top"/>
    </xf>
    <xf numFmtId="0" fontId="25" fillId="0" borderId="0" xfId="0" applyFont="1" applyNumberFormat="1">
      <alignment horizontal="left" vertical="center" wrapText="1" indent="1"/>
    </xf>
    <xf numFmtId="0" fontId="45" fillId="0" borderId="0" xfId="0" applyFont="1" applyNumberFormat="1">
      <alignment vertical="center"/>
    </xf>
    <xf numFmtId="0" fontId="56" fillId="0" borderId="0" xfId="0" applyFont="1" applyNumberFormat="1">
      <alignment vertical="center" wrapText="1"/>
    </xf>
    <xf numFmtId="0" fontId="22" fillId="0" borderId="23" xfId="0" applyFont="1" applyBorder="1" applyNumberFormat="1">
      <alignment horizontal="center" vertical="center" wrapText="1"/>
    </xf>
    <xf numFmtId="0" fontId="22" fillId="0" borderId="22" xfId="0" applyFont="1" applyBorder="1" applyNumberFormat="1">
      <alignment horizontal="center" vertical="center" wrapText="1"/>
    </xf>
    <xf numFmtId="0" fontId="22" fillId="0" borderId="24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center" vertical="center" wrapText="1"/>
    </xf>
    <xf numFmtId="0" fontId="22" fillId="0" borderId="18" xfId="0" applyFont="1" applyBorder="1" applyNumberFormat="1">
      <alignment horizontal="center" vertical="center" wrapText="1"/>
    </xf>
    <xf numFmtId="0" fontId="22" fillId="0" borderId="21" xfId="0" applyFont="1" applyBorder="1" applyNumberFormat="1">
      <alignment horizontal="center" vertical="center" wrapText="1"/>
    </xf>
    <xf numFmtId="0" fontId="22" fillId="0" borderId="29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center" vertical="center" wrapText="1"/>
    </xf>
    <xf numFmtId="49" fontId="51" fillId="0" borderId="0" xfId="0" applyFont="1" applyNumberFormat="1">
      <alignment vertical="top"/>
    </xf>
    <xf numFmtId="0" fontId="22" fillId="0" borderId="26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left" vertical="center" wrapText="1" indent="2"/>
    </xf>
    <xf numFmtId="0" fontId="22" fillId="0" borderId="13" xfId="0" applyFont="1" applyBorder="1" applyNumberFormat="1">
      <alignment horizontal="left" vertical="center" wrapText="1" indent="2"/>
    </xf>
    <xf numFmtId="49" fontId="39" fillId="0" borderId="0" xfId="0" applyFont="1" applyNumberFormat="1">
      <alignment horizontal="center" vertical="center" wrapText="1"/>
    </xf>
    <xf numFmtId="49" fontId="39" fillId="0" borderId="30" xfId="0" applyFont="1" applyBorder="1" applyNumberFormat="1">
      <alignment horizontal="center" vertical="center" wrapText="1"/>
    </xf>
    <xf numFmtId="49" fontId="39" fillId="0" borderId="30" xfId="0" applyFont="1" applyBorder="1" applyNumberFormat="1">
      <alignment horizontal="center" vertical="center" wrapText="1"/>
    </xf>
    <xf numFmtId="49" fontId="39" fillId="0" borderId="18" xfId="0" applyFont="1" applyBorder="1" applyNumberFormat="1">
      <alignment horizontal="center" vertical="center" wrapText="1"/>
    </xf>
    <xf numFmtId="49" fontId="39" fillId="0" borderId="18" xfId="0" applyFont="1" applyBorder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22" fillId="0" borderId="13" xfId="0" applyFont="1" applyBorder="1" applyNumberFormat="1">
      <alignment horizontal="center" vertical="center"/>
    </xf>
    <xf numFmtId="0" fontId="22" fillId="38" borderId="13" xfId="0" applyFont="1" applyFill="1" applyBorder="1" applyNumberFormat="1">
      <alignment horizontal="left" vertical="center" wrapText="1"/>
    </xf>
    <xf numFmtId="0" fontId="22" fillId="0" borderId="21" xfId="0" applyFont="1" applyBorder="1" applyNumberFormat="1">
      <alignment horizontal="center" vertical="center"/>
    </xf>
    <xf numFmtId="49" fontId="22" fillId="38" borderId="13" xfId="0" applyFont="1" applyFill="1" applyBorder="1" applyNumberFormat="1">
      <alignment horizontal="left" vertical="center" wrapText="1"/>
    </xf>
    <xf numFmtId="49" fontId="22" fillId="0" borderId="23" xfId="0" applyFont="1" applyBorder="1" applyNumberFormat="1">
      <alignment horizontal="left" vertical="center" wrapText="1"/>
    </xf>
    <xf numFmtId="49" fontId="22" fillId="38" borderId="22" xfId="0" applyFont="1" applyFill="1" applyBorder="1" applyNumberFormat="1">
      <alignment horizontal="center" vertical="center" wrapText="1"/>
    </xf>
    <xf numFmtId="49" fontId="22" fillId="0" borderId="22" xfId="0" applyFont="1" applyBorder="1" applyNumberFormat="1">
      <alignment vertical="center" wrapText="1"/>
    </xf>
    <xf numFmtId="49" fontId="22" fillId="0" borderId="13" xfId="0" applyFont="1" applyBorder="1" applyNumberFormat="1">
      <alignment horizontal="center" vertical="center" wrapText="1"/>
    </xf>
    <xf numFmtId="49" fontId="22" fillId="37" borderId="13" xfId="0" applyFont="1" applyFill="1" applyBorder="1" applyNumberFormat="1">
      <alignment horizontal="left" vertical="center" wrapText="1"/>
    </xf>
    <xf numFmtId="49" fontId="22" fillId="0" borderId="23" xfId="0" applyFont="1" applyBorder="1" applyNumberFormat="1">
      <alignment horizontal="left" vertical="center" wrapText="1"/>
    </xf>
    <xf numFmtId="49" fontId="22" fillId="38" borderId="22" xfId="0" applyFont="1" applyFill="1" applyBorder="1" applyNumberFormat="1">
      <alignment horizontal="center" vertical="center" wrapText="1"/>
    </xf>
    <xf numFmtId="49" fontId="40" fillId="0" borderId="22" xfId="0" applyFont="1" applyBorder="1" applyNumberFormat="1">
      <alignment vertical="center" wrapText="1"/>
    </xf>
    <xf numFmtId="49" fontId="22" fillId="38" borderId="13" xfId="0" applyFont="1" applyFill="1" applyBorder="1" applyNumberFormat="1">
      <alignment horizontal="left" vertical="center" wrapText="1"/>
    </xf>
    <xf numFmtId="49" fontId="36" fillId="0" borderId="22" xfId="0" applyFont="1" applyBorder="1" applyNumberFormat="1">
      <alignment vertical="center" wrapText="1"/>
    </xf>
    <xf numFmtId="49" fontId="22" fillId="0" borderId="13" xfId="0" applyFont="1" applyBorder="1" applyNumberFormat="1">
      <alignment horizontal="center" vertical="center" wrapText="1"/>
    </xf>
    <xf numFmtId="49" fontId="22" fillId="38" borderId="13" xfId="0" applyFont="1" applyFill="1" applyBorder="1" applyNumberFormat="1">
      <alignment horizontal="left" vertical="center" wrapText="1"/>
    </xf>
    <xf numFmtId="49" fontId="22" fillId="38" borderId="13" xfId="0" applyFont="1" applyFill="1" applyBorder="1" applyNumberFormat="1">
      <alignment horizontal="left" vertical="center" wrapText="1"/>
    </xf>
    <xf numFmtId="49" fontId="22" fillId="38" borderId="13" xfId="0" applyFont="1" applyFill="1" applyBorder="1" applyNumberFormat="1">
      <alignment horizontal="center" vertical="center" wrapText="1"/>
    </xf>
    <xf numFmtId="49" fontId="22" fillId="0" borderId="23" xfId="0" applyFont="1" applyBorder="1" applyNumberFormat="1">
      <alignment horizontal="center" vertical="center" wrapText="1"/>
    </xf>
    <xf numFmtId="0" fontId="22" fillId="37" borderId="22" xfId="0" applyFont="1" applyFill="1" applyBorder="1" applyNumberFormat="1">
      <alignment horizontal="left" vertical="center" wrapText="1"/>
    </xf>
    <xf numFmtId="0" fontId="22" fillId="0" borderId="23" xfId="0" applyFont="1" applyBorder="1" applyNumberFormat="1">
      <alignment horizontal="left" vertical="center" wrapText="1"/>
    </xf>
    <xf numFmtId="49" fontId="22" fillId="0" borderId="22" xfId="0" applyFont="1" applyBorder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 wrapText="1"/>
    </xf>
    <xf numFmtId="0" fontId="22" fillId="37" borderId="13" xfId="0" applyFont="1" applyFill="1" applyBorder="1" applyNumberFormat="1">
      <alignment horizontal="center" vertical="center" wrapText="1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50" fillId="0" borderId="0" xfId="0" applyFont="1" applyNumberFormat="1">
      <alignment vertical="top"/>
    </xf>
    <xf numFmtId="0" fontId="22" fillId="0" borderId="23" xfId="0" applyFont="1" applyBorder="1" applyNumberFormat="1">
      <alignment horizontal="left" vertical="center" wrapText="1"/>
    </xf>
    <xf numFmtId="49" fontId="22" fillId="38" borderId="23" xfId="0" applyFont="1" applyFill="1" applyBorder="1" applyNumberFormat="1">
      <alignment horizontal="center" vertical="center" wrapText="1"/>
    </xf>
    <xf numFmtId="49" fontId="22" fillId="0" borderId="23" xfId="0" applyFont="1" applyBorder="1" applyNumberFormat="1">
      <alignment vertical="center" wrapText="1"/>
    </xf>
    <xf numFmtId="49" fontId="22" fillId="38" borderId="23" xfId="0" applyFont="1" applyFill="1" applyBorder="1" applyNumberFormat="1">
      <alignment horizontal="center" vertical="center" wrapText="1"/>
    </xf>
    <xf numFmtId="49" fontId="40" fillId="0" borderId="23" xfId="0" applyFont="1" applyBorder="1" applyNumberFormat="1">
      <alignment vertical="center" wrapText="1"/>
    </xf>
    <xf numFmtId="49" fontId="36" fillId="0" borderId="23" xfId="0" applyFont="1" applyBorder="1" applyNumberFormat="1">
      <alignment vertical="center" wrapText="1"/>
    </xf>
    <xf numFmtId="0" fontId="22" fillId="37" borderId="25" xfId="0" applyFont="1" applyFill="1" applyBorder="1" applyNumberFormat="1">
      <alignment horizontal="left" vertical="center" wrapText="1"/>
    </xf>
    <xf numFmtId="0" fontId="22" fillId="0" borderId="25" xfId="0" applyFont="1" applyBorder="1" applyNumberFormat="1">
      <alignment horizontal="left" vertical="center" wrapText="1"/>
    </xf>
    <xf numFmtId="49" fontId="22" fillId="38" borderId="25" xfId="0" applyFont="1" applyFill="1" applyBorder="1" applyNumberFormat="1">
      <alignment horizontal="center" vertical="center" wrapText="1"/>
    </xf>
    <xf numFmtId="0" fontId="42" fillId="0" borderId="25" xfId="0" applyFont="1" applyBorder="1" applyNumberFormat="1">
      <alignment horizontal="left" vertical="center"/>
    </xf>
    <xf numFmtId="0" fontId="42" fillId="40" borderId="20" xfId="0" applyFont="1" applyFill="1" applyBorder="1" applyNumberFormat="1">
      <alignment horizontal="left" vertical="center"/>
    </xf>
    <xf numFmtId="0" fontId="42" fillId="40" borderId="18" xfId="0" applyFont="1" applyFill="1" applyBorder="1" applyNumberFormat="1">
      <alignment horizontal="left" vertical="center"/>
    </xf>
    <xf numFmtId="0" fontId="42" fillId="40" borderId="21" xfId="0" applyFont="1" applyFill="1" applyBorder="1" applyNumberFormat="1">
      <alignment horizontal="left" vertical="center"/>
    </xf>
    <xf numFmtId="49" fontId="22" fillId="0" borderId="25" xfId="0" applyFont="1" applyBorder="1" applyNumberFormat="1">
      <alignment horizontal="center" vertical="center" wrapText="1"/>
    </xf>
    <xf numFmtId="49" fontId="40" fillId="0" borderId="25" xfId="0" applyFont="1" applyBorder="1" applyNumberFormat="1">
      <alignment horizontal="center" vertical="center" wrapText="1"/>
    </xf>
    <xf numFmtId="0" fontId="42" fillId="40" borderId="30" xfId="0" applyFont="1" applyFill="1" applyBorder="1" applyNumberFormat="1">
      <alignment horizontal="left" vertical="center"/>
    </xf>
    <xf numFmtId="0" fontId="42" fillId="40" borderId="18" xfId="0" applyFont="1" applyFill="1" applyBorder="1" applyNumberFormat="1">
      <alignment vertical="center"/>
    </xf>
    <xf numFmtId="0" fontId="42" fillId="40" borderId="21" xfId="0" applyFont="1" applyFill="1" applyBorder="1" applyNumberFormat="1">
      <alignment vertical="center"/>
    </xf>
    <xf numFmtId="49" fontId="36" fillId="0" borderId="25" xfId="0" applyFont="1" applyBorder="1" applyNumberFormat="1">
      <alignment vertical="center" wrapText="1"/>
    </xf>
    <xf numFmtId="0" fontId="42" fillId="40" borderId="18" xfId="0" applyFont="1" applyFill="1" applyBorder="1" applyNumberFormat="1">
      <alignment horizontal="left" vertical="center"/>
    </xf>
    <xf numFmtId="49" fontId="22" fillId="0" borderId="25" xfId="0" applyFont="1" applyBorder="1" applyNumberFormat="1">
      <alignment horizontal="left" vertical="center" wrapText="1"/>
    </xf>
    <xf numFmtId="49" fontId="22" fillId="38" borderId="25" xfId="0" applyFont="1" applyFill="1" applyBorder="1" applyNumberFormat="1">
      <alignment horizontal="center" vertical="center" wrapText="1"/>
    </xf>
    <xf numFmtId="0" fontId="42" fillId="40" borderId="20" xfId="0" applyFont="1" applyFill="1" applyBorder="1" applyNumberFormat="1">
      <alignment vertical="center"/>
    </xf>
    <xf numFmtId="0" fontId="22" fillId="0" borderId="29" xfId="0" applyFont="1" applyBorder="1" applyNumberFormat="1">
      <alignment horizontal="center" vertical="center"/>
    </xf>
    <xf numFmtId="0" fontId="22" fillId="38" borderId="22" xfId="0" applyFont="1" applyFill="1" applyBorder="1" applyNumberFormat="1">
      <alignment horizontal="left" vertical="center" wrapText="1"/>
    </xf>
    <xf numFmtId="0" fontId="42" fillId="0" borderId="23" xfId="0" applyFont="1" applyBorder="1" applyNumberFormat="1">
      <alignment horizontal="left" vertical="center"/>
    </xf>
    <xf numFmtId="0" fontId="42" fillId="40" borderId="24" xfId="0" applyFont="1" applyFill="1" applyBorder="1" applyNumberFormat="1">
      <alignment horizontal="left" vertical="center"/>
    </xf>
    <xf numFmtId="0" fontId="42" fillId="40" borderId="27" xfId="0" applyFont="1" applyFill="1" applyBorder="1" applyNumberFormat="1">
      <alignment horizontal="left" vertical="center"/>
    </xf>
    <xf numFmtId="0" fontId="42" fillId="40" borderId="29" xfId="0" applyFont="1" applyFill="1" applyBorder="1" applyNumberFormat="1">
      <alignment horizontal="left" vertical="center"/>
    </xf>
    <xf numFmtId="49" fontId="22" fillId="0" borderId="22" xfId="0" applyFont="1" applyBorder="1" applyNumberFormat="1">
      <alignment horizontal="center" vertical="center"/>
    </xf>
    <xf numFmtId="0" fontId="22" fillId="38" borderId="24" xfId="0" applyFont="1" applyFill="1" applyBorder="1" applyNumberFormat="1">
      <alignment horizontal="left" vertical="center" wrapText="1"/>
    </xf>
    <xf numFmtId="49" fontId="55" fillId="40" borderId="24" xfId="0" applyFont="1" applyFill="1" applyBorder="1" applyNumberFormat="1">
      <alignment vertical="top"/>
    </xf>
    <xf numFmtId="49" fontId="55" fillId="40" borderId="27" xfId="0" applyFont="1" applyFill="1" applyBorder="1" applyNumberFormat="1">
      <alignment vertical="top"/>
    </xf>
    <xf numFmtId="49" fontId="55" fillId="0" borderId="0" xfId="0" applyFont="1" applyNumberFormat="1">
      <alignment vertical="top"/>
    </xf>
    <xf numFmtId="49" fontId="55" fillId="40" borderId="29" xfId="0" applyFont="1" applyFill="1" applyBorder="1" applyNumberFormat="1">
      <alignment vertical="top"/>
    </xf>
    <xf numFmtId="49" fontId="50" fillId="0" borderId="0" xfId="0" applyFont="1" applyNumberFormat="1">
      <alignment vertical="top"/>
    </xf>
    <xf numFmtId="49" fontId="55" fillId="40" borderId="20" xfId="0" applyFont="1" applyFill="1" applyBorder="1" applyNumberFormat="1">
      <alignment vertical="top"/>
    </xf>
    <xf numFmtId="49" fontId="55" fillId="40" borderId="18" xfId="0" applyFont="1" applyFill="1" applyBorder="1" applyNumberFormat="1">
      <alignment vertical="top"/>
    </xf>
    <xf numFmtId="49" fontId="55" fillId="40" borderId="21" xfId="0" applyFont="1" applyFill="1" applyBorder="1" applyNumberFormat="1">
      <alignment vertical="top"/>
    </xf>
    <xf numFmtId="49" fontId="55" fillId="0" borderId="27" xfId="0" applyFont="1" applyBorder="1" applyNumberFormat="1">
      <alignment vertical="top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37" fillId="0" borderId="0" xfId="0" applyFont="1" applyNumberFormat="1">
      <alignment vertical="top"/>
    </xf>
    <xf numFmtId="0" fontId="63" fillId="0" borderId="0" xfId="0" applyFont="1" applyNumberFormat="1">
      <alignment vertical="center" wrapText="1"/>
    </xf>
    <xf numFmtId="49" fontId="73" fillId="0" borderId="0" xfId="0" applyFont="1" applyNumberFormat="1">
      <alignment vertical="center" wrapText="1"/>
    </xf>
    <xf numFmtId="0" fontId="73" fillId="0" borderId="0" xfId="0" applyFont="1" applyNumberFormat="1">
      <alignment vertical="center" wrapText="1"/>
    </xf>
    <xf numFmtId="0" fontId="25" fillId="0" borderId="21" xfId="0" applyFont="1" applyBorder="1" applyNumberFormat="1">
      <alignment horizontal="left" vertical="center" wrapText="1" indent="1"/>
    </xf>
    <xf numFmtId="0" fontId="25" fillId="0" borderId="13" xfId="0" applyFont="1" applyBorder="1" applyNumberFormat="1">
      <alignment horizontal="left" vertical="center" wrapText="1" indent="1"/>
    </xf>
    <xf numFmtId="0" fontId="25" fillId="0" borderId="20" xfId="0" applyFont="1" applyBorder="1" applyNumberFormat="1">
      <alignment horizontal="left" vertical="center" wrapText="1" indent="1"/>
    </xf>
    <xf numFmtId="0" fontId="66" fillId="0" borderId="0" xfId="0" applyFont="1" applyNumberFormat="1">
      <alignment vertical="center" wrapText="1"/>
    </xf>
    <xf numFmtId="0" fontId="0" fillId="0" borderId="0" xfId="0" applyFont="1" applyNumberFormat="1">
      <alignment vertical="center"/>
    </xf>
    <xf numFmtId="0" fontId="57" fillId="0" borderId="0" xfId="0" applyFont="1" applyNumberFormat="1">
      <alignment vertical="center"/>
    </xf>
    <xf numFmtId="0" fontId="22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/>
    </xf>
    <xf numFmtId="0" fontId="0" fillId="0" borderId="13" xfId="0" applyFont="1" applyBorder="1" applyNumberFormat="1">
      <alignment horizontal="center" vertical="center"/>
    </xf>
    <xf numFmtId="0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/>
    </xf>
    <xf numFmtId="0" fontId="39" fillId="0" borderId="0" xfId="0" applyFont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9" fillId="0" borderId="0" xfId="0" applyFont="1" applyNumberFormat="1">
      <alignment horizontal="center" vertical="center"/>
    </xf>
    <xf numFmtId="0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1"/>
    </xf>
    <xf numFmtId="0" fontId="22" fillId="38" borderId="13" xfId="0" applyFont="1" applyFill="1" applyBorder="1" applyNumberFormat="1">
      <alignment horizontal="left" vertical="center" wrapText="1"/>
    </xf>
    <xf numFmtId="0" fontId="22" fillId="0" borderId="13" xfId="0" applyFont="1" applyBorder="1" applyNumberFormat="1">
      <alignment vertical="center" wrapText="1"/>
    </xf>
    <xf numFmtId="0" fontId="76" fillId="0" borderId="0" xfId="0" applyFont="1" applyNumberFormat="1">
      <alignment vertical="center"/>
    </xf>
    <xf numFmtId="0" fontId="55" fillId="0" borderId="0" xfId="0" applyFont="1" applyNumberFormat="1">
      <alignment vertical="center"/>
    </xf>
    <xf numFmtId="0" fontId="57" fillId="0" borderId="0" xfId="0" applyFont="1" applyNumberFormat="1">
      <alignment vertical="center"/>
    </xf>
    <xf numFmtId="49" fontId="60" fillId="0" borderId="27" xfId="0" applyFont="1" applyBorder="1" applyNumberFormat="1">
      <alignment horizontal="center" vertical="center" wrapText="1"/>
    </xf>
    <xf numFmtId="49" fontId="75" fillId="0" borderId="27" xfId="0" applyFont="1" applyBorder="1" applyNumberFormat="1">
      <alignment horizontal="left" vertical="center"/>
    </xf>
    <xf numFmtId="0" fontId="60" fillId="0" borderId="27" xfId="0" applyFont="1" applyBorder="1" applyNumberFormat="1">
      <alignment horizontal="left" vertical="center" wrapText="1"/>
    </xf>
    <xf numFmtId="49" fontId="60" fillId="0" borderId="27" xfId="0" applyFont="1" applyBorder="1" applyNumberFormat="1">
      <alignment vertical="center" wrapText="1"/>
    </xf>
    <xf numFmtId="0" fontId="72" fillId="0" borderId="0" xfId="0" applyFont="1" applyNumberFormat="1">
      <alignment vertical="center"/>
    </xf>
    <xf numFmtId="0" fontId="73" fillId="0" borderId="0" xfId="0" applyFont="1" applyNumberFormat="1">
      <alignment vertical="center"/>
    </xf>
    <xf numFmtId="49" fontId="63" fillId="0" borderId="0" xfId="0" applyFont="1" applyNumberFormat="1">
      <alignment horizontal="center" vertical="center" wrapText="1"/>
    </xf>
    <xf numFmtId="0" fontId="63" fillId="0" borderId="0" xfId="0" applyFont="1" applyNumberFormat="1">
      <alignment horizontal="left" vertical="center" wrapText="1" indent="2"/>
    </xf>
    <xf numFmtId="0" fontId="63" fillId="0" borderId="0" xfId="0" applyFont="1" applyNumberFormat="1">
      <alignment horizontal="left" vertical="center" wrapText="1"/>
    </xf>
    <xf numFmtId="49" fontId="63" fillId="0" borderId="0" xfId="0" applyFont="1" applyNumberFormat="1">
      <alignment vertical="center" wrapText="1"/>
    </xf>
    <xf numFmtId="49" fontId="22" fillId="0" borderId="0" xfId="0" applyFont="1" applyNumberFormat="1">
      <alignment horizontal="center" vertical="center" wrapText="1"/>
    </xf>
    <xf numFmtId="0" fontId="22" fillId="0" borderId="0" xfId="0" applyFont="1" applyNumberFormat="1">
      <alignment horizontal="left" vertical="top" wrapText="1"/>
    </xf>
    <xf numFmtId="49" fontId="22" fillId="0" borderId="0" xfId="0" applyFont="1" applyNumberFormat="1">
      <alignment vertical="center" wrapText="1"/>
    </xf>
    <xf numFmtId="49" fontId="57" fillId="0" borderId="0" xfId="0" applyFont="1" applyNumberFormat="1">
      <alignment vertical="center" wrapText="1"/>
    </xf>
    <xf numFmtId="0" fontId="57" fillId="0" borderId="0" xfId="0" applyFont="1" applyNumberFormat="1">
      <alignment vertical="center" wrapText="1"/>
    </xf>
    <xf numFmtId="0" fontId="77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49" fontId="57" fillId="0" borderId="0" xfId="0" applyFont="1" applyNumberFormat="1">
      <alignment horizontal="center" vertical="top"/>
    </xf>
    <xf numFmtId="0" fontId="57" fillId="0" borderId="0" xfId="0" applyFont="1" applyNumberFormat="1">
      <alignment vertical="top"/>
    </xf>
    <xf numFmtId="0" fontId="57" fillId="0" borderId="0" xfId="0" applyFont="1" applyNumberFormat="1">
      <alignment horizontal="center" vertical="top"/>
    </xf>
    <xf numFmtId="49" fontId="57" fillId="0" borderId="0" xfId="0" applyFont="1" applyNumberFormat="1">
      <alignment horizontal="center" vertical="top"/>
    </xf>
    <xf numFmtId="49" fontId="50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0" fontId="45" fillId="0" borderId="0" xfId="0" applyFont="1" applyNumberFormat="1">
      <alignment vertical="center" wrapText="1"/>
    </xf>
    <xf numFmtId="0" fontId="58" fillId="0" borderId="0" xfId="0" applyFont="1" applyNumberFormat="1">
      <alignment vertical="center"/>
    </xf>
    <xf numFmtId="0" fontId="62" fillId="0" borderId="0" xfId="0" applyFont="1" applyNumberFormat="1">
      <alignment vertical="center" wrapText="1"/>
    </xf>
    <xf numFmtId="0" fontId="74" fillId="0" borderId="0" xfId="0" applyFont="1" applyNumberFormat="1">
      <alignment horizontal="center" vertical="center" wrapText="1"/>
    </xf>
    <xf numFmtId="0" fontId="63" fillId="0" borderId="0" xfId="0" applyFont="1" applyNumberFormat="1">
      <alignment horizontal="left" vertical="center" wrapText="1" indent="1"/>
    </xf>
    <xf numFmtId="0" fontId="73" fillId="0" borderId="0" xfId="0" applyFont="1" applyNumberFormat="1">
      <alignment vertical="center"/>
    </xf>
    <xf numFmtId="0" fontId="60" fillId="0" borderId="0" xfId="0" applyFont="1" applyNumberFormat="1">
      <alignment vertical="center" wrapText="1"/>
    </xf>
    <xf numFmtId="0" fontId="50" fillId="0" borderId="0" xfId="0" applyFont="1" applyNumberFormat="1">
      <alignment vertical="center" wrapText="1"/>
    </xf>
    <xf numFmtId="0" fontId="69" fillId="0" borderId="0" xfId="0" applyFont="1" applyNumberFormat="1">
      <alignment horizontal="center" vertical="center" wrapText="1"/>
    </xf>
    <xf numFmtId="0" fontId="60" fillId="0" borderId="0" xfId="0" applyFont="1" applyNumberFormat="1">
      <alignment horizontal="left" vertical="center" wrapText="1" indent="1"/>
    </xf>
    <xf numFmtId="0" fontId="60" fillId="0" borderId="0" xfId="0" applyFont="1" applyNumberFormat="1">
      <alignment horizontal="left" vertical="center" wrapText="1" indent="1"/>
    </xf>
    <xf numFmtId="0" fontId="57" fillId="0" borderId="0" xfId="0" applyFont="1" applyNumberFormat="1">
      <alignment vertical="center"/>
    </xf>
    <xf numFmtId="0" fontId="37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0" fontId="22" fillId="0" borderId="13" xfId="0" applyFont="1" applyBorder="1" applyNumberFormat="1">
      <alignment horizontal="right" vertical="center" wrapText="1" indent="1"/>
    </xf>
    <xf numFmtId="0" fontId="22" fillId="38" borderId="13" xfId="0" applyFont="1" applyFill="1" applyBorder="1" applyNumberFormat="1">
      <alignment horizontal="left" vertical="center" wrapText="1" indent="1"/>
    </xf>
    <xf numFmtId="0" fontId="45" fillId="0" borderId="0" xfId="0" applyFont="1" applyNumberFormat="1">
      <alignment vertical="center" wrapText="1"/>
    </xf>
    <xf numFmtId="0" fontId="58" fillId="0" borderId="0" xfId="0" applyFont="1" applyNumberFormat="1">
      <alignment vertical="center"/>
    </xf>
    <xf numFmtId="0" fontId="37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49" fontId="1" fillId="0" borderId="0" xfId="0" applyFont="1" applyNumberFormat="1"/>
    <xf numFmtId="0" fontId="22" fillId="0" borderId="0" xfId="0" applyFont="1" applyNumberFormat="1">
      <alignment horizontal="right" vertical="center" wrapText="1"/>
    </xf>
    <xf numFmtId="0" fontId="22" fillId="0" borderId="0" xfId="0" applyFont="1" applyNumberFormat="1">
      <alignment horizontal="center" vertical="center" wrapText="1"/>
    </xf>
    <xf numFmtId="0" fontId="36" fillId="0" borderId="0" xfId="0" applyFont="1" applyNumberFormat="1">
      <alignment vertical="center"/>
    </xf>
    <xf numFmtId="49" fontId="22" fillId="0" borderId="0" xfId="0" applyFont="1" applyNumberFormat="1">
      <alignment vertical="top"/>
    </xf>
    <xf numFmtId="49" fontId="0" fillId="0" borderId="22" xfId="0" applyFont="1" applyBorder="1" applyNumberFormat="1">
      <alignment horizontal="center" vertical="center"/>
    </xf>
    <xf numFmtId="49" fontId="70" fillId="0" borderId="0" xfId="0" applyFont="1" applyNumberFormat="1">
      <alignment vertical="top"/>
    </xf>
    <xf numFmtId="49" fontId="42" fillId="0" borderId="13" xfId="0" applyFont="1" applyBorder="1" applyNumberFormat="1">
      <alignment horizontal="center" vertical="center" textRotation="90" wrapText="1"/>
    </xf>
    <xf numFmtId="49" fontId="0" fillId="0" borderId="23" xfId="0" applyFont="1" applyBorder="1" applyNumberFormat="1">
      <alignment horizontal="center" vertical="center"/>
    </xf>
    <xf numFmtId="0" fontId="22" fillId="0" borderId="22" xfId="0" applyFont="1" applyBorder="1" applyNumberFormat="1">
      <alignment horizontal="center" vertical="center" wrapText="1"/>
    </xf>
    <xf numFmtId="0" fontId="22" fillId="0" borderId="18" xfId="0" applyFont="1" applyBorder="1" applyNumberFormat="1">
      <alignment horizontal="center" vertical="center" wrapText="1"/>
    </xf>
    <xf numFmtId="0" fontId="22" fillId="0" borderId="21" xfId="0" applyFont="1" applyBorder="1" applyNumberFormat="1">
      <alignment horizontal="center" vertical="center" wrapText="1"/>
    </xf>
    <xf numFmtId="0" fontId="22" fillId="0" borderId="25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49" fontId="0" fillId="0" borderId="25" xfId="0" applyFont="1" applyBorder="1" applyNumberFormat="1">
      <alignment horizontal="center" vertical="center"/>
    </xf>
    <xf numFmtId="180" fontId="39" fillId="0" borderId="0" xfId="0" applyFont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0" fontId="37" fillId="0" borderId="0" xfId="0" applyFont="1" applyNumberFormat="1">
      <alignment horizontal="center" vertical="center" wrapText="1"/>
    </xf>
    <xf numFmtId="49" fontId="39" fillId="0" borderId="0" xfId="0" applyFont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/>
    </xf>
    <xf numFmtId="0" fontId="22" fillId="0" borderId="13" xfId="0" applyFont="1" applyBorder="1" applyNumberFormat="1">
      <alignment vertical="center" wrapText="1"/>
    </xf>
    <xf numFmtId="0" fontId="22" fillId="0" borderId="27" xfId="0" applyFont="1" applyBorder="1" applyNumberFormat="1">
      <alignment vertical="center" wrapText="1"/>
    </xf>
    <xf numFmtId="0" fontId="0" fillId="0" borderId="13" xfId="0" applyFont="1" applyBorder="1" applyNumberFormat="1">
      <alignment vertical="top" wrapText="1"/>
    </xf>
    <xf numFmtId="49" fontId="22" fillId="0" borderId="0" xfId="0" applyFont="1" applyNumberFormat="1">
      <alignment vertical="center" wrapText="1"/>
    </xf>
    <xf numFmtId="49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indent="1"/>
    </xf>
    <xf numFmtId="49" fontId="33" fillId="0" borderId="13" xfId="0" applyFont="1" applyBorder="1" applyNumberFormat="1">
      <alignment vertical="center" wrapText="1"/>
    </xf>
    <xf numFmtId="49" fontId="0" fillId="0" borderId="13" xfId="0" applyFont="1" applyBorder="1" applyNumberFormat="1">
      <alignment vertical="top"/>
    </xf>
    <xf numFmtId="49" fontId="0" fillId="0" borderId="0" xfId="0" applyFont="1" applyNumberFormat="1">
      <alignment vertical="top"/>
    </xf>
    <xf numFmtId="49" fontId="51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16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2"/>
    </xf>
    <xf numFmtId="0" fontId="22" fillId="0" borderId="13" xfId="0" applyFont="1" applyBorder="1" applyNumberFormat="1">
      <alignment horizontal="left" vertical="center" wrapText="1"/>
    </xf>
    <xf numFmtId="49" fontId="80" fillId="0" borderId="13" xfId="0" applyFont="1" applyBorder="1" applyNumberFormat="1">
      <alignment vertical="center" wrapText="1"/>
    </xf>
    <xf numFmtId="49" fontId="87" fillId="0" borderId="13" xfId="0" applyFont="1" applyBorder="1" applyNumberFormat="1">
      <alignment vertical="center" wrapText="1"/>
    </xf>
    <xf numFmtId="180" fontId="22" fillId="0" borderId="13" xfId="0" applyFont="1" applyBorder="1" applyNumberFormat="1">
      <alignment vertical="center" wrapText="1"/>
    </xf>
    <xf numFmtId="49" fontId="22" fillId="0" borderId="13" xfId="0" applyFont="1" applyBorder="1" applyNumberFormat="1">
      <alignment vertical="center" wrapText="1"/>
    </xf>
    <xf numFmtId="0" fontId="22" fillId="0" borderId="13" xfId="0" applyFont="1" applyBorder="1" applyNumberFormat="1">
      <alignment vertical="center" wrapText="1"/>
    </xf>
    <xf numFmtId="4" fontId="54" fillId="0" borderId="0" xfId="0" applyFont="1" applyNumberFormat="1">
      <alignment vertical="center" wrapText="1"/>
    </xf>
    <xf numFmtId="0" fontId="0" fillId="0" borderId="22" xfId="0" applyFont="1" applyBorder="1" applyNumberFormat="1">
      <alignment vertical="top" wrapText="1"/>
    </xf>
    <xf numFmtId="49" fontId="60" fillId="40" borderId="37" xfId="0" applyFont="1" applyFill="1" applyBorder="1" applyNumberFormat="1">
      <alignment horizontal="center" vertical="center"/>
    </xf>
    <xf numFmtId="0" fontId="60" fillId="40" borderId="30" xfId="0" applyFont="1" applyFill="1" applyBorder="1" applyNumberFormat="1">
      <alignment horizontal="left" vertical="center" wrapText="1" indent="1"/>
    </xf>
    <xf numFmtId="0" fontId="60" fillId="40" borderId="30" xfId="0" applyFont="1" applyFill="1" applyBorder="1" applyNumberFormat="1">
      <alignment horizontal="left" vertical="center" wrapText="1"/>
    </xf>
    <xf numFmtId="49" fontId="55" fillId="40" borderId="30" xfId="0" applyFont="1" applyFill="1" applyBorder="1" applyNumberFormat="1">
      <alignment vertical="top"/>
    </xf>
    <xf numFmtId="49" fontId="55" fillId="0" borderId="26" xfId="0" applyFont="1" applyBorder="1" applyNumberFormat="1">
      <alignment vertical="top"/>
    </xf>
    <xf numFmtId="0" fontId="55" fillId="0" borderId="13" xfId="0" applyFont="1" applyBorder="1" applyNumberFormat="1">
      <alignment vertical="top"/>
    </xf>
    <xf numFmtId="49" fontId="22" fillId="0" borderId="13" xfId="0" applyFont="1" applyBorder="1" applyNumberFormat="1">
      <alignment horizontal="center" vertical="center"/>
    </xf>
    <xf numFmtId="0" fontId="22" fillId="0" borderId="20" xfId="0" applyFont="1" applyBorder="1" applyNumberFormat="1">
      <alignment horizontal="left" vertical="center" wrapText="1"/>
    </xf>
    <xf numFmtId="0" fontId="22" fillId="0" borderId="18" xfId="0" applyFont="1" applyBorder="1" applyNumberFormat="1">
      <alignment horizontal="left" vertical="center" wrapText="1"/>
    </xf>
    <xf numFmtId="0" fontId="22" fillId="0" borderId="21" xfId="0" applyFont="1" applyBorder="1" applyNumberFormat="1">
      <alignment horizontal="left" vertical="center" wrapText="1"/>
    </xf>
    <xf numFmtId="0" fontId="22" fillId="0" borderId="24" xfId="0" applyFont="1" applyBorder="1" applyNumberFormat="1">
      <alignment vertical="center" wrapText="1"/>
    </xf>
    <xf numFmtId="0" fontId="22" fillId="0" borderId="20" xfId="0" applyFont="1" applyBorder="1" applyNumberFormat="1">
      <alignment horizontal="left" vertical="center" indent="1"/>
    </xf>
    <xf numFmtId="49" fontId="33" fillId="0" borderId="18" xfId="0" applyFont="1" applyBorder="1" applyNumberFormat="1">
      <alignment vertical="center" wrapText="1"/>
    </xf>
    <xf numFmtId="49" fontId="0" fillId="0" borderId="18" xfId="0" applyFont="1" applyBorder="1" applyNumberFormat="1">
      <alignment vertical="top"/>
    </xf>
    <xf numFmtId="49" fontId="0" fillId="0" borderId="27" xfId="0" applyFont="1" applyBorder="1" applyNumberFormat="1">
      <alignment vertical="top"/>
    </xf>
    <xf numFmtId="49" fontId="0" fillId="0" borderId="26" xfId="0" applyFont="1" applyBorder="1" applyNumberFormat="1">
      <alignment vertical="top"/>
    </xf>
    <xf numFmtId="0" fontId="22" fillId="0" borderId="13" xfId="0" applyFont="1" applyBorder="1" applyNumberFormat="1">
      <alignment horizontal="left" vertical="center" wrapText="1"/>
    </xf>
    <xf numFmtId="49" fontId="80" fillId="0" borderId="22" xfId="0" applyFont="1" applyBorder="1" applyNumberFormat="1">
      <alignment horizontal="center" vertical="center" wrapText="1"/>
    </xf>
    <xf numFmtId="49" fontId="87" fillId="0" borderId="13" xfId="0" applyFont="1" applyBorder="1" applyNumberFormat="1">
      <alignment horizontal="center" vertical="center" wrapText="1"/>
    </xf>
    <xf numFmtId="180" fontId="22" fillId="41" borderId="22" xfId="0" applyFont="1" applyFill="1" applyBorder="1" applyNumberFormat="1">
      <alignment horizontal="center" vertical="center" wrapText="1"/>
      <protection locked="0"/>
    </xf>
    <xf numFmtId="49" fontId="22" fillId="43" borderId="22" xfId="0" applyFont="1" applyFill="1" applyBorder="1" applyNumberFormat="1">
      <alignment horizontal="center" vertical="center" wrapText="1"/>
    </xf>
    <xf numFmtId="180" fontId="22" fillId="0" borderId="22" xfId="0" applyFont="1" applyBorder="1" applyNumberFormat="1">
      <alignment horizontal="center" vertical="center" wrapText="1"/>
    </xf>
    <xf numFmtId="49" fontId="22" fillId="41" borderId="22" xfId="0" applyFont="1" applyFill="1" applyBorder="1" applyNumberFormat="1">
      <alignment horizontal="left" vertical="center" wrapText="1"/>
      <protection locked="0"/>
    </xf>
    <xf numFmtId="4" fontId="54" fillId="0" borderId="26" xfId="0" applyFont="1" applyBorder="1" applyNumberFormat="1">
      <alignment vertical="center" wrapText="1"/>
    </xf>
    <xf numFmtId="49" fontId="80" fillId="0" borderId="23" xfId="0" applyFont="1" applyBorder="1" applyNumberFormat="1">
      <alignment horizontal="center" vertical="center" wrapText="1"/>
    </xf>
    <xf numFmtId="49" fontId="22" fillId="41" borderId="23" xfId="0" applyFont="1" applyFill="1" applyBorder="1" applyNumberFormat="1">
      <alignment horizontal="center" vertical="center" wrapText="1"/>
      <protection locked="0"/>
    </xf>
    <xf numFmtId="49" fontId="22" fillId="43" borderId="23" xfId="0" applyFont="1" applyFill="1" applyBorder="1" applyNumberFormat="1">
      <alignment horizontal="center" vertical="center" wrapText="1"/>
    </xf>
    <xf numFmtId="49" fontId="22" fillId="0" borderId="23" xfId="0" applyFont="1" applyBorder="1" applyNumberFormat="1">
      <alignment horizontal="center" vertical="center" wrapText="1"/>
    </xf>
    <xf numFmtId="49" fontId="22" fillId="41" borderId="23" xfId="0" applyFont="1" applyFill="1" applyBorder="1" applyNumberFormat="1">
      <alignment horizontal="left" vertical="center" wrapText="1"/>
      <protection locked="0"/>
    </xf>
    <xf numFmtId="49" fontId="80" fillId="0" borderId="25" xfId="0" applyFont="1" applyBorder="1" applyNumberFormat="1">
      <alignment horizontal="center" vertical="center" wrapText="1"/>
    </xf>
    <xf numFmtId="49" fontId="22" fillId="41" borderId="25" xfId="0" applyFont="1" applyFill="1" applyBorder="1" applyNumberFormat="1">
      <alignment horizontal="center" vertical="center" wrapText="1"/>
      <protection locked="0"/>
    </xf>
    <xf numFmtId="49" fontId="22" fillId="43" borderId="25" xfId="0" applyFont="1" applyFill="1" applyBorder="1" applyNumberFormat="1">
      <alignment horizontal="center" vertical="center" wrapText="1"/>
    </xf>
    <xf numFmtId="49" fontId="22" fillId="0" borderId="25" xfId="0" applyFont="1" applyBorder="1" applyNumberFormat="1">
      <alignment horizontal="center" vertical="center" wrapText="1"/>
    </xf>
    <xf numFmtId="49" fontId="22" fillId="41" borderId="25" xfId="0" applyFont="1" applyFill="1" applyBorder="1" applyNumberFormat="1">
      <alignment horizontal="left" vertical="center" wrapText="1"/>
      <protection locked="0"/>
    </xf>
    <xf numFmtId="49" fontId="60" fillId="40" borderId="24" xfId="0" applyFont="1" applyFill="1" applyBorder="1" applyNumberFormat="1">
      <alignment horizontal="center" vertical="center"/>
    </xf>
    <xf numFmtId="0" fontId="60" fillId="40" borderId="27" xfId="0" applyFont="1" applyFill="1" applyBorder="1" applyNumberFormat="1">
      <alignment horizontal="left" vertical="center" wrapText="1" indent="1"/>
    </xf>
    <xf numFmtId="0" fontId="60" fillId="40" borderId="27" xfId="0" applyFont="1" applyFill="1" applyBorder="1" applyNumberFormat="1">
      <alignment horizontal="left" vertical="center" wrapText="1"/>
    </xf>
    <xf numFmtId="49" fontId="55" fillId="40" borderId="27" xfId="0" applyFont="1" applyFill="1" applyBorder="1" applyNumberFormat="1">
      <alignment vertical="top"/>
    </xf>
    <xf numFmtId="49" fontId="57" fillId="0" borderId="0" xfId="0" applyFont="1" applyNumberFormat="1">
      <alignment vertical="top"/>
    </xf>
    <xf numFmtId="49" fontId="34" fillId="0" borderId="13" xfId="0" applyFont="1" applyBorder="1" applyNumberFormat="1">
      <alignment vertical="center" wrapText="1"/>
    </xf>
    <xf numFmtId="4" fontId="22" fillId="0" borderId="13" xfId="0" applyFont="1" applyBorder="1" applyNumberFormat="1">
      <alignment vertical="center" wrapText="1"/>
    </xf>
    <xf numFmtId="49" fontId="22" fillId="0" borderId="13" xfId="0" applyFont="1" applyBorder="1" applyNumberFormat="1">
      <alignment vertical="center" wrapText="1"/>
    </xf>
    <xf numFmtId="0" fontId="60" fillId="40" borderId="0" xfId="0" applyFont="1" applyFill="1" applyNumberFormat="1">
      <alignment horizontal="left" vertical="center" wrapText="1" indent="1"/>
    </xf>
    <xf numFmtId="0" fontId="60" fillId="40" borderId="0" xfId="0" applyFont="1" applyFill="1" applyNumberFormat="1">
      <alignment horizontal="left" vertical="center" wrapText="1"/>
    </xf>
    <xf numFmtId="49" fontId="55" fillId="40" borderId="0" xfId="0" applyFont="1" applyFill="1" applyNumberFormat="1">
      <alignment vertical="top"/>
    </xf>
    <xf numFmtId="49" fontId="22" fillId="0" borderId="20" xfId="0" applyFont="1" applyBorder="1" applyNumberFormat="1">
      <alignment horizontal="center" vertical="center"/>
    </xf>
    <xf numFmtId="0" fontId="22" fillId="0" borderId="13" xfId="0" applyFont="1" applyBorder="1" applyNumberFormat="1">
      <alignment horizontal="left" vertical="center" wrapText="1"/>
    </xf>
    <xf numFmtId="0" fontId="22" fillId="0" borderId="20" xfId="0" applyFont="1" applyBorder="1" applyNumberFormat="1">
      <alignment vertical="center" wrapText="1"/>
    </xf>
    <xf numFmtId="49" fontId="22" fillId="0" borderId="13" xfId="0" applyFont="1" applyBorder="1" applyNumberFormat="1">
      <alignment horizontal="center" vertical="center" wrapText="1"/>
    </xf>
    <xf numFmtId="4" fontId="22" fillId="0" borderId="13" xfId="0" applyFont="1" applyBorder="1" applyNumberFormat="1">
      <alignment horizontal="right" vertical="center" wrapText="1"/>
    </xf>
    <xf numFmtId="0" fontId="22" fillId="0" borderId="0" xfId="0" applyFont="1" applyNumberFormat="1">
      <alignment vertical="center" wrapText="1"/>
    </xf>
    <xf numFmtId="49" fontId="57" fillId="0" borderId="0" xfId="0" applyFont="1" applyNumberFormat="1">
      <alignment vertical="top"/>
    </xf>
    <xf numFmtId="49" fontId="22" fillId="0" borderId="13" xfId="0" applyFont="1" applyBorder="1" applyNumberFormat="1">
      <alignment horizontal="center" vertical="center"/>
    </xf>
    <xf numFmtId="0" fontId="22" fillId="0" borderId="37" xfId="0" applyFont="1" applyBorder="1" applyNumberFormat="1">
      <alignment horizontal="left" vertical="center" wrapText="1"/>
    </xf>
    <xf numFmtId="0" fontId="22" fillId="0" borderId="30" xfId="0" applyFont="1" applyBorder="1" applyNumberFormat="1">
      <alignment horizontal="left" vertical="center" wrapText="1"/>
    </xf>
    <xf numFmtId="0" fontId="22" fillId="0" borderId="38" xfId="0" applyFont="1" applyBorder="1" applyNumberFormat="1">
      <alignment horizontal="left" vertical="center" wrapText="1"/>
    </xf>
    <xf numFmtId="0" fontId="22" fillId="0" borderId="26" xfId="0" applyFont="1" applyBorder="1" applyNumberFormat="1">
      <alignment vertical="center" wrapText="1"/>
    </xf>
    <xf numFmtId="49" fontId="0" fillId="0" borderId="0" xfId="0" applyFont="1" applyNumberFormat="1">
      <alignment vertical="top"/>
    </xf>
    <xf numFmtId="0" fontId="0" fillId="0" borderId="25" xfId="0" applyFont="1" applyBorder="1" applyNumberFormat="1">
      <alignment vertical="top" wrapText="1"/>
    </xf>
    <xf numFmtId="0" fontId="34" fillId="42" borderId="22" xfId="0" applyFont="1" applyFill="1" applyBorder="1" applyNumberFormat="1">
      <alignment horizontal="center" vertical="center" wrapText="1"/>
      <protection locked="0"/>
    </xf>
    <xf numFmtId="180" fontId="22" fillId="42" borderId="22" xfId="0" applyFont="1" applyFill="1" applyBorder="1" applyNumberFormat="1">
      <alignment horizontal="center" vertical="center" wrapText="1"/>
      <protection locked="0"/>
    </xf>
    <xf numFmtId="4" fontId="22" fillId="42" borderId="22" xfId="0" applyFont="1" applyFill="1" applyBorder="1" applyNumberFormat="1">
      <alignment horizontal="right" vertical="center" wrapText="1"/>
      <protection locked="0"/>
    </xf>
    <xf numFmtId="0" fontId="34" fillId="42" borderId="23" xfId="0" applyFont="1" applyFill="1" applyBorder="1" applyNumberFormat="1">
      <alignment horizontal="center" vertical="center" wrapText="1"/>
      <protection locked="0"/>
    </xf>
    <xf numFmtId="49" fontId="22" fillId="42" borderId="23" xfId="0" applyFont="1" applyFill="1" applyBorder="1" applyNumberFormat="1">
      <alignment horizontal="center" vertical="center" wrapText="1"/>
      <protection locked="0"/>
    </xf>
    <xf numFmtId="4" fontId="22" fillId="42" borderId="23" xfId="0" applyFont="1" applyFill="1" applyBorder="1" applyNumberFormat="1">
      <alignment horizontal="right" vertical="center" wrapText="1"/>
      <protection locked="0"/>
    </xf>
    <xf numFmtId="0" fontId="34" fillId="42" borderId="25" xfId="0" applyFont="1" applyFill="1" applyBorder="1" applyNumberFormat="1">
      <alignment horizontal="center" vertical="center" wrapText="1"/>
      <protection locked="0"/>
    </xf>
    <xf numFmtId="49" fontId="22" fillId="42" borderId="25" xfId="0" applyFont="1" applyFill="1" applyBorder="1" applyNumberFormat="1">
      <alignment horizontal="center" vertical="center" wrapText="1"/>
      <protection locked="0"/>
    </xf>
    <xf numFmtId="4" fontId="22" fillId="42" borderId="25" xfId="0" applyFont="1" applyFill="1" applyBorder="1" applyNumberFormat="1">
      <alignment horizontal="right" vertical="center" wrapText="1"/>
      <protection locked="0"/>
    </xf>
    <xf numFmtId="4" fontId="54" fillId="0" borderId="25" xfId="0" applyFont="1" applyBorder="1" applyNumberFormat="1">
      <alignment vertical="center" wrapText="1"/>
    </xf>
    <xf numFmtId="49" fontId="55" fillId="0" borderId="13" xfId="0" applyFont="1" applyBorder="1" applyNumberFormat="1">
      <alignment vertical="top"/>
    </xf>
    <xf numFmtId="4" fontId="54" fillId="0" borderId="38" xfId="0" applyFont="1" applyBorder="1" applyNumberFormat="1">
      <alignment vertical="center" wrapText="1"/>
    </xf>
    <xf numFmtId="49" fontId="60" fillId="0" borderId="13" xfId="0" applyFont="1" applyBorder="1" applyNumberFormat="1">
      <alignment horizontal="center" vertical="center"/>
    </xf>
    <xf numFmtId="0" fontId="60" fillId="0" borderId="13" xfId="0" applyFont="1" applyBorder="1" applyNumberFormat="1">
      <alignment horizontal="left" vertical="center" wrapText="1" indent="1"/>
    </xf>
    <xf numFmtId="0" fontId="60" fillId="0" borderId="13" xfId="0" applyFont="1" applyBorder="1" applyNumberFormat="1">
      <alignment horizontal="left" vertical="center" wrapText="1"/>
    </xf>
    <xf numFmtId="49" fontId="55" fillId="0" borderId="21" xfId="0" applyFont="1" applyBorder="1" applyNumberFormat="1">
      <alignment vertical="top"/>
    </xf>
    <xf numFmtId="49" fontId="72" fillId="0" borderId="0" xfId="0" applyFont="1" applyNumberFormat="1">
      <alignment vertical="top"/>
    </xf>
    <xf numFmtId="49" fontId="73" fillId="0" borderId="0" xfId="0" applyFont="1" applyNumberFormat="1">
      <alignment vertical="top"/>
    </xf>
    <xf numFmtId="49" fontId="37" fillId="0" borderId="0" xfId="0" applyFont="1" applyNumberFormat="1">
      <alignment horizontal="center" vertical="top"/>
    </xf>
    <xf numFmtId="0" fontId="37" fillId="0" borderId="0" xfId="0" applyFont="1" applyNumberFormat="1">
      <alignment vertical="top"/>
    </xf>
    <xf numFmtId="0" fontId="37" fillId="0" borderId="0" xfId="0" applyFont="1" applyNumberFormat="1">
      <alignment horizontal="center" vertical="top"/>
    </xf>
    <xf numFmtId="49" fontId="37" fillId="0" borderId="0" xfId="0" applyFont="1" applyNumberFormat="1">
      <alignment horizontal="center" vertical="top"/>
    </xf>
    <xf numFmtId="0" fontId="25" fillId="0" borderId="18" xfId="0" applyFont="1" applyBorder="1" applyNumberFormat="1">
      <alignment horizontal="left" vertical="center" wrapText="1" indent="1"/>
    </xf>
    <xf numFmtId="0" fontId="25" fillId="0" borderId="0" xfId="0" applyFont="1" applyNumberFormat="1">
      <alignment vertical="center" wrapText="1"/>
    </xf>
    <xf numFmtId="0" fontId="22" fillId="0" borderId="0" xfId="0" applyFont="1" applyNumberFormat="1">
      <alignment horizontal="right" vertical="center" wrapText="1"/>
    </xf>
    <xf numFmtId="0" fontId="22" fillId="0" borderId="0" xfId="0" applyFont="1" applyNumberFormat="1">
      <alignment horizontal="right" vertical="center" wrapText="1"/>
    </xf>
    <xf numFmtId="0" fontId="0" fillId="0" borderId="22" xfId="0" applyFont="1" applyBorder="1" applyNumberFormat="1">
      <alignment horizontal="center" vertical="center" wrapText="1"/>
    </xf>
    <xf numFmtId="0" fontId="0" fillId="0" borderId="13" xfId="0" applyFont="1" applyBorder="1" applyNumberFormat="1">
      <alignment horizontal="center" vertical="center" wrapText="1"/>
    </xf>
    <xf numFmtId="0" fontId="0" fillId="0" borderId="25" xfId="0" applyFont="1" applyBorder="1" applyNumberFormat="1">
      <alignment horizontal="center" vertical="center" wrapText="1"/>
    </xf>
    <xf numFmtId="49" fontId="22" fillId="0" borderId="22" xfId="0" applyFont="1" applyBorder="1" applyNumberFormat="1">
      <alignment horizontal="center" vertical="center" wrapText="1"/>
    </xf>
    <xf numFmtId="0" fontId="22" fillId="0" borderId="24" xfId="0" applyFont="1" applyBorder="1" applyNumberFormat="1">
      <alignment vertical="center"/>
    </xf>
    <xf numFmtId="49" fontId="33" fillId="0" borderId="27" xfId="0" applyFont="1" applyBorder="1" applyNumberFormat="1">
      <alignment vertical="center" wrapText="1"/>
    </xf>
    <xf numFmtId="49" fontId="71" fillId="0" borderId="24" xfId="0" applyFont="1" applyBorder="1" applyNumberFormat="1">
      <alignment vertical="center" wrapText="1"/>
    </xf>
    <xf numFmtId="49" fontId="57" fillId="0" borderId="0" xfId="0" applyFont="1" applyNumberFormat="1">
      <alignment horizontal="center" vertical="center" wrapText="1"/>
    </xf>
    <xf numFmtId="180" fontId="22" fillId="0" borderId="13" xfId="0" applyFont="1" applyBorder="1" applyNumberFormat="1">
      <alignment horizontal="center" vertical="center" wrapText="1"/>
    </xf>
    <xf numFmtId="0" fontId="22" fillId="42" borderId="21" xfId="0" applyFont="1" applyFill="1" applyBorder="1" applyNumberFormat="1">
      <alignment horizontal="center" vertical="center" wrapText="1"/>
      <protection locked="0"/>
    </xf>
    <xf numFmtId="49" fontId="37" fillId="0" borderId="22" xfId="0" applyFont="1" applyBorder="1" applyNumberFormat="1">
      <alignment horizontal="center" vertical="center" wrapText="1"/>
    </xf>
    <xf numFmtId="4" fontId="0" fillId="42" borderId="22" xfId="0" applyFont="1" applyFill="1" applyBorder="1" applyNumberFormat="1">
      <alignment horizontal="right" vertical="center" wrapText="1"/>
      <protection locked="0"/>
    </xf>
    <xf numFmtId="0" fontId="22" fillId="42" borderId="21" xfId="0" applyFont="1" applyFill="1" applyBorder="1" applyNumberFormat="1">
      <alignment horizontal="center" vertical="center" wrapText="1"/>
      <protection locked="0"/>
    </xf>
    <xf numFmtId="49" fontId="37" fillId="0" borderId="23" xfId="0" applyFont="1" applyBorder="1" applyNumberFormat="1">
      <alignment horizontal="center" vertical="center" wrapText="1"/>
    </xf>
    <xf numFmtId="4" fontId="0" fillId="42" borderId="23" xfId="0" applyFont="1" applyFill="1" applyBorder="1" applyNumberFormat="1">
      <alignment horizontal="right" vertical="center" wrapText="1"/>
      <protection locked="0"/>
    </xf>
    <xf numFmtId="49" fontId="37" fillId="0" borderId="25" xfId="0" applyFont="1" applyBorder="1" applyNumberFormat="1">
      <alignment horizontal="center" vertical="center" wrapText="1"/>
    </xf>
    <xf numFmtId="4" fontId="0" fillId="42" borderId="25" xfId="0" applyFont="1" applyFill="1" applyBorder="1" applyNumberFormat="1">
      <alignment horizontal="right" vertical="center" wrapText="1"/>
      <protection locked="0"/>
    </xf>
    <xf numFmtId="49" fontId="0" fillId="0" borderId="0" xfId="0" applyFont="1" applyNumberFormat="1">
      <alignment horizontal="left" vertical="top"/>
    </xf>
    <xf numFmtId="49" fontId="0" fillId="0" borderId="27" xfId="0" applyFont="1" applyBorder="1" applyNumberFormat="1">
      <alignment vertical="top"/>
    </xf>
    <xf numFmtId="49" fontId="0" fillId="0" borderId="0" xfId="0" applyFont="1" applyNumberFormat="1">
      <alignment horizontal="left" vertical="top" wrapText="1"/>
    </xf>
    <xf numFmtId="0" fontId="66" fillId="0" borderId="0" xfId="0" applyFont="1" applyNumberFormat="1">
      <alignment vertical="center" wrapText="1"/>
    </xf>
    <xf numFmtId="0" fontId="22" fillId="44" borderId="0" xfId="0" applyFont="1" applyFill="1" applyNumberFormat="1"/>
    <xf numFmtId="49" fontId="37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49" fontId="40" fillId="0" borderId="0" xfId="0" applyFont="1" applyNumberFormat="1">
      <alignment horizontal="center" vertical="center"/>
    </xf>
    <xf numFmtId="0" fontId="68" fillId="0" borderId="0" xfId="0" applyFont="1" applyNumberFormat="1">
      <alignment horizontal="center" vertical="center" wrapText="1"/>
    </xf>
    <xf numFmtId="0" fontId="79" fillId="0" borderId="0" xfId="0" applyFont="1" applyNumberFormat="1">
      <alignment horizontal="right" vertical="center"/>
    </xf>
    <xf numFmtId="0" fontId="37" fillId="0" borderId="0" xfId="0" applyFont="1" applyNumberFormat="1"/>
    <xf numFmtId="0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 wrapText="1"/>
    </xf>
    <xf numFmtId="49" fontId="22" fillId="0" borderId="0" xfId="0" applyFont="1" applyNumberFormat="1">
      <alignment vertical="top"/>
    </xf>
    <xf numFmtId="49" fontId="59" fillId="0" borderId="0" xfId="0" applyFont="1" applyNumberFormat="1">
      <alignment vertical="top"/>
    </xf>
    <xf numFmtId="49" fontId="40" fillId="0" borderId="0" xfId="0" applyFont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 wrapText="1"/>
    </xf>
    <xf numFmtId="49" fontId="22" fillId="42" borderId="13" xfId="0" applyFont="1" applyFill="1" applyBorder="1" applyNumberFormat="1">
      <alignment horizontal="left" vertical="center" wrapText="1"/>
      <protection locked="0"/>
    </xf>
    <xf numFmtId="180" fontId="0" fillId="42" borderId="13" xfId="0" applyFont="1" applyFill="1" applyBorder="1" applyNumberFormat="1">
      <alignment horizontal="center" vertical="center" wrapText="1"/>
      <protection locked="0"/>
    </xf>
    <xf numFmtId="49" fontId="29" fillId="42" borderId="13" xfId="0" applyFont="1" applyFill="1" applyBorder="1" applyNumberFormat="1">
      <alignment horizontal="left" vertical="center" wrapText="1"/>
      <protection locked="0"/>
    </xf>
    <xf numFmtId="0" fontId="22" fillId="0" borderId="22" xfId="0" applyFont="1" applyBorder="1" applyNumberFormat="1">
      <alignment horizontal="left" vertical="top" wrapText="1"/>
    </xf>
    <xf numFmtId="0" fontId="57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0" fontId="22" fillId="40" borderId="20" xfId="0" applyFont="1" applyFill="1" applyBorder="1" applyNumberFormat="1">
      <alignment vertical="center" wrapText="1"/>
    </xf>
    <xf numFmtId="49" fontId="42" fillId="40" borderId="18" xfId="0" applyFont="1" applyFill="1" applyBorder="1" applyNumberFormat="1">
      <alignment horizontal="left" vertical="center"/>
    </xf>
    <xf numFmtId="49" fontId="67" fillId="40" borderId="18" xfId="0" applyFont="1" applyFill="1" applyBorder="1" applyNumberFormat="1">
      <alignment horizontal="center" vertical="top"/>
    </xf>
    <xf numFmtId="49" fontId="67" fillId="40" borderId="21" xfId="0" applyFont="1" applyFill="1" applyBorder="1" applyNumberFormat="1">
      <alignment horizontal="center" vertical="top"/>
    </xf>
    <xf numFmtId="0" fontId="22" fillId="0" borderId="25" xfId="0" applyFont="1" applyBorder="1" applyNumberFormat="1">
      <alignment horizontal="left" vertical="top" wrapText="1"/>
    </xf>
    <xf numFmtId="49" fontId="22" fillId="0" borderId="0" xfId="0" applyFont="1" applyNumberFormat="1">
      <alignment horizontal="left" vertical="top" wrapText="1"/>
    </xf>
    <xf numFmtId="0" fontId="22" fillId="0" borderId="0" xfId="0" applyFont="1" applyNumberFormat="1"/>
    <xf numFmtId="0" fontId="40" fillId="0" borderId="0" xfId="0" applyFont="1" applyNumberFormat="1">
      <alignment horizontal="center" vertical="center"/>
    </xf>
    <xf numFmtId="0" fontId="48" fillId="0" borderId="0" xfId="0" applyFont="1" applyNumberFormat="1"/>
    <xf numFmtId="0" fontId="60" fillId="0" borderId="0" xfId="0" applyFont="1" applyNumberFormat="1"/>
    <xf numFmtId="0" fontId="69" fillId="0" borderId="0" xfId="0" applyFont="1" applyNumberFormat="1">
      <alignment horizontal="center" vertical="center"/>
    </xf>
    <xf numFmtId="0" fontId="40" fillId="0" borderId="0" xfId="0" applyFont="1" applyNumberFormat="1">
      <alignment horizontal="center" vertical="center"/>
    </xf>
    <xf numFmtId="0" fontId="25" fillId="0" borderId="21" xfId="0" applyFont="1" applyBorder="1" applyNumberFormat="1">
      <alignment horizontal="left" vertical="center" wrapText="1" indent="1"/>
    </xf>
    <xf numFmtId="0" fontId="25" fillId="0" borderId="13" xfId="0" applyFont="1" applyBorder="1" applyNumberFormat="1">
      <alignment horizontal="left" vertical="center" wrapText="1" indent="1"/>
    </xf>
    <xf numFmtId="0" fontId="25" fillId="0" borderId="20" xfId="0" applyFont="1" applyBorder="1" applyNumberFormat="1">
      <alignment horizontal="left" vertical="center" wrapText="1" indent="1"/>
    </xf>
    <xf numFmtId="0" fontId="22" fillId="0" borderId="14" xfId="0" applyFont="1" applyBorder="1" applyNumberFormat="1">
      <alignment horizontal="center" vertical="center" wrapText="1"/>
    </xf>
    <xf numFmtId="0" fontId="22" fillId="0" borderId="14" xfId="0" applyFont="1" applyBorder="1" applyNumberFormat="1">
      <alignment horizontal="center" vertical="center" wrapText="1"/>
    </xf>
    <xf numFmtId="49" fontId="0" fillId="0" borderId="0" xfId="0" applyFont="1" applyNumberFormat="1">
      <alignment vertical="top"/>
    </xf>
    <xf numFmtId="0" fontId="22" fillId="0" borderId="19" xfId="0" applyFont="1" applyBorder="1" applyNumberFormat="1">
      <alignment horizontal="center" vertical="center"/>
    </xf>
    <xf numFmtId="49" fontId="22" fillId="0" borderId="19" xfId="0" applyFont="1" applyBorder="1" applyNumberFormat="1">
      <alignment horizontal="left" vertical="center" wrapText="1"/>
    </xf>
    <xf numFmtId="49" fontId="22" fillId="0" borderId="0" xfId="0" applyFont="1" applyNumberFormat="1">
      <alignment horizontal="left" vertical="center" wrapText="1"/>
    </xf>
    <xf numFmtId="0" fontId="40" fillId="0" borderId="0" xfId="0" applyFont="1" applyNumberFormat="1">
      <alignment horizontal="center" vertical="center" wrapText="1"/>
    </xf>
    <xf numFmtId="0" fontId="22" fillId="0" borderId="13" xfId="0" applyFont="1" applyBorder="1" applyNumberFormat="1">
      <alignment horizontal="center" vertical="center"/>
    </xf>
    <xf numFmtId="49" fontId="22" fillId="42" borderId="13" xfId="0" applyFont="1" applyFill="1" applyBorder="1" applyNumberFormat="1">
      <alignment horizontal="left" vertical="center" wrapText="1"/>
      <protection locked="0"/>
    </xf>
    <xf numFmtId="180" fontId="0" fillId="42" borderId="14" xfId="0" applyFont="1" applyFill="1" applyBorder="1" applyNumberFormat="1">
      <alignment horizontal="left" vertical="center" wrapText="1" indent="1"/>
      <protection locked="0"/>
    </xf>
    <xf numFmtId="49" fontId="33" fillId="40" borderId="20" xfId="0" applyFont="1" applyFill="1" applyBorder="1" applyNumberFormat="1">
      <alignment horizontal="center" vertical="center"/>
    </xf>
    <xf numFmtId="49" fontId="42" fillId="40" borderId="21" xfId="0" applyFont="1" applyFill="1" applyBorder="1" applyNumberFormat="1">
      <alignment horizontal="left" vertical="center"/>
    </xf>
    <xf numFmtId="49" fontId="42" fillId="40" borderId="21" xfId="0" applyFont="1" applyFill="1" applyBorder="1" applyNumberFormat="1">
      <alignment horizontal="left" vertical="center"/>
    </xf>
    <xf numFmtId="0" fontId="25" fillId="0" borderId="0" xfId="0" applyFont="1" applyNumberFormat="1">
      <alignment horizontal="right" vertical="top" wrapText="1"/>
    </xf>
    <xf numFmtId="49" fontId="41" fillId="0" borderId="0" xfId="0" applyFont="1" applyNumberFormat="1">
      <alignment horizontal="left" vertical="top" wrapText="1"/>
    </xf>
    <xf numFmtId="49" fontId="41" fillId="0" borderId="0" xfId="0" applyFont="1" applyNumberFormat="1">
      <alignment vertical="top"/>
    </xf>
    <xf numFmtId="0" fontId="48" fillId="0" borderId="0" xfId="0" applyFont="1" applyNumberFormat="1"/>
    <xf numFmtId="0" fontId="39" fillId="0" borderId="0" xfId="0" applyFont="1" applyNumberFormat="1">
      <alignment horizontal="center" vertical="center"/>
    </xf>
    <xf numFmtId="0" fontId="39" fillId="0" borderId="0" xfId="0" applyFont="1" applyNumberFormat="1">
      <alignment horizontal="center" vertical="center"/>
    </xf>
    <xf numFmtId="0" fontId="22" fillId="0" borderId="44" xfId="0" applyFont="1" applyBorder="1" applyNumberFormat="1">
      <alignment horizontal="left" vertical="center" wrapText="1" indent="1"/>
    </xf>
    <xf numFmtId="0" fontId="22" fillId="0" borderId="14" xfId="0" applyFont="1" applyBorder="1" applyNumberFormat="1">
      <alignment horizontal="center" vertical="center"/>
    </xf>
    <xf numFmtId="49" fontId="22" fillId="0" borderId="14" xfId="0" applyFont="1" applyBorder="1" applyNumberFormat="1">
      <alignment horizontal="left" vertical="center" wrapText="1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33" fillId="40" borderId="16" xfId="0" applyFont="1" applyFill="1" applyBorder="1" applyNumberFormat="1">
      <alignment horizontal="center" vertical="center"/>
    </xf>
    <xf numFmtId="49" fontId="42" fillId="40" borderId="17" xfId="0" applyFont="1" applyFill="1" applyBorder="1" applyNumberFormat="1">
      <alignment horizontal="left" vertical="center"/>
    </xf>
    <xf numFmtId="49" fontId="22" fillId="38" borderId="12" xfId="0" applyFont="1" applyFill="1" applyBorder="1" applyNumberFormat="1">
      <alignment horizontal="center" vertical="top"/>
    </xf>
    <xf numFmtId="49" fontId="22" fillId="0" borderId="0" xfId="0" applyFont="1" applyNumberFormat="1">
      <alignment horizontal="center" vertical="top"/>
    </xf>
    <xf numFmtId="0" fontId="33" fillId="39" borderId="0" xfId="0" applyFont="1" applyFill="1" applyNumberFormat="1">
      <alignment horizontal="center" vertical="center" wrapText="1"/>
    </xf>
    <xf numFmtId="49" fontId="0" fillId="0" borderId="0" xfId="0" applyFont="1" applyNumberFormat="1">
      <alignment horizontal="center" vertical="top"/>
    </xf>
    <xf numFmtId="0" fontId="38" fillId="39" borderId="0" xfId="0" applyFont="1" applyFill="1" applyNumberFormat="1">
      <alignment horizontal="center" vertical="center" wrapText="1"/>
    </xf>
    <xf numFmtId="49" fontId="33" fillId="39" borderId="0" xfId="0" applyFont="1" applyFill="1" applyNumberFormat="1">
      <alignment horizontal="center" vertical="center"/>
    </xf>
    <xf numFmtId="49" fontId="0" fillId="0" borderId="0" xfId="0" applyFont="1" applyNumberFormat="1">
      <alignment vertical="center" wrapText="1"/>
    </xf>
    <xf numFmtId="49" fontId="0" fillId="39" borderId="0" xfId="0" applyFont="1" applyFill="1" applyNumberFormat="1">
      <alignment horizontal="center" vertical="top" wrapText="1"/>
    </xf>
    <xf numFmtId="0" fontId="33" fillId="39" borderId="0" xfId="0" applyFont="1" applyFill="1" applyNumberFormat="1">
      <alignment horizontal="center" vertical="center"/>
    </xf>
    <xf numFmtId="0" fontId="33" fillId="39" borderId="13" xfId="0" applyFont="1" applyFill="1" applyBorder="1" applyNumberFormat="1">
      <alignment horizontal="center" vertical="center" wrapText="1"/>
    </xf>
    <xf numFmtId="49" fontId="22" fillId="0" borderId="0" xfId="0" applyFont="1" applyNumberFormat="1">
      <alignment vertical="top" wrapText="1"/>
    </xf>
    <xf numFmtId="0" fontId="22" fillId="0" borderId="13" xfId="0" applyFont="1" applyBorder="1" applyNumberFormat="1">
      <alignment vertical="center" wrapText="1"/>
    </xf>
    <xf numFmtId="0" fontId="0" fillId="0" borderId="13" xfId="0" applyFont="1" applyBorder="1" applyNumberFormat="1">
      <alignment vertical="center" wrapText="1"/>
    </xf>
    <xf numFmtId="0" fontId="0" fillId="0" borderId="0" xfId="0" applyFont="1" applyNumberFormat="1">
      <alignment vertical="center" wrapText="1"/>
    </xf>
    <xf numFmtId="49" fontId="0" fillId="0" borderId="0" xfId="0" applyFont="1" applyNumberFormat="1">
      <alignment horizontal="center" vertical="center"/>
    </xf>
    <xf numFmtId="49" fontId="0" fillId="0" borderId="0" xfId="0" applyFont="1" applyNumberFormat="1">
      <alignment horizontal="center" vertical="top" wrapText="1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22" fillId="0" borderId="13" xfId="0" applyFont="1" applyBorder="1" applyNumberFormat="1">
      <alignment horizontal="left" vertical="top"/>
    </xf>
    <xf numFmtId="49" fontId="22" fillId="0" borderId="25" xfId="0" applyFont="1" applyBorder="1" applyNumberFormat="1">
      <alignment vertical="top"/>
    </xf>
    <xf numFmtId="49" fontId="22" fillId="0" borderId="25" xfId="0" applyFont="1" applyBorder="1" applyNumberFormat="1">
      <alignment vertical="top" wrapText="1"/>
    </xf>
    <xf numFmtId="49" fontId="33" fillId="0" borderId="0" xfId="0" applyFont="1" applyNumberFormat="1">
      <alignment horizontal="center" vertical="center"/>
    </xf>
    <xf numFmtId="49" fontId="0" fillId="0" borderId="0" xfId="0" applyFont="1" applyNumberFormat="1">
      <alignment vertical="top"/>
    </xf>
    <xf numFmtId="49" fontId="22" fillId="0" borderId="13" xfId="0" applyFont="1" applyBorder="1" applyNumberFormat="1">
      <alignment vertical="top"/>
    </xf>
    <xf numFmtId="49" fontId="22" fillId="0" borderId="31" xfId="0" applyFont="1" applyBorder="1" applyNumberFormat="1">
      <alignment vertical="top" wrapText="1"/>
    </xf>
    <xf numFmtId="49" fontId="22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0" fontId="38" fillId="0" borderId="15" xfId="0" applyFont="1" applyBorder="1" applyNumberFormat="1">
      <alignment horizontal="center" vertical="center" wrapText="1"/>
    </xf>
    <xf numFmtId="49" fontId="0" fillId="0" borderId="15" xfId="0" applyFont="1" applyBorder="1" applyNumberFormat="1">
      <alignment horizontal="center" vertical="center" wrapText="1"/>
    </xf>
    <xf numFmtId="49" fontId="0" fillId="0" borderId="0" xfId="0" applyFont="1" applyNumberFormat="1">
      <alignment vertical="top" wrapText="1"/>
    </xf>
    <xf numFmtId="0" fontId="0" fillId="0" borderId="15" xfId="0" applyFont="1" applyBorder="1" applyNumberFormat="1">
      <alignment horizontal="center" vertical="center" wrapText="1"/>
    </xf>
    <xf numFmtId="49" fontId="22" fillId="0" borderId="0" xfId="0" applyFont="1" applyNumberFormat="1">
      <alignment vertical="top"/>
    </xf>
    <xf numFmtId="49" fontId="0" fillId="41" borderId="13" xfId="0" applyFont="1" applyFill="1" applyBorder="1" applyNumberFormat="1">
      <alignment horizontal="left" vertical="center" wrapText="1"/>
      <protection locked="0"/>
    </xf>
    <xf numFmtId="49" fontId="0" fillId="0" borderId="13" xfId="0" applyFont="1" applyBorder="1" applyNumberFormat="1">
      <alignment horizontal="center" vertical="center" wrapText="1"/>
    </xf>
    <xf numFmtId="49" fontId="22" fillId="45" borderId="0" xfId="0" applyFont="1" applyFill="1" applyNumberFormat="1">
      <alignment vertical="top"/>
    </xf>
    <xf numFmtId="49" fontId="0" fillId="0" borderId="13" xfId="0" applyFont="1" applyBorder="1" applyNumberFormat="1">
      <alignment horizontal="left" vertical="center" wrapText="1"/>
    </xf>
    <xf numFmtId="0" fontId="0" fillId="0" borderId="13" xfId="0" applyFont="1" applyBorder="1" applyNumberFormat="1">
      <alignment horizontal="center" vertical="center" wrapText="1"/>
    </xf>
    <xf numFmtId="49" fontId="0" fillId="0" borderId="13" xfId="0" applyFont="1" applyBorder="1" applyNumberFormat="1">
      <alignment horizontal="center" vertical="center" wrapText="1"/>
    </xf>
    <xf numFmtId="49" fontId="22" fillId="46" borderId="0" xfId="0" applyFont="1" applyFill="1" applyNumberFormat="1">
      <alignment vertical="top"/>
    </xf>
    <xf numFmtId="49" fontId="0" fillId="0" borderId="0" xfId="0" applyFont="1" applyNumberFormat="1">
      <alignment horizontal="left" vertical="center" wrapText="1"/>
    </xf>
    <xf numFmtId="0" fontId="0" fillId="0" borderId="0" xfId="0" applyFont="1" applyNumberFormat="1">
      <alignment horizontal="center" vertical="center" wrapText="1"/>
    </xf>
    <xf numFmtId="49" fontId="22" fillId="45" borderId="0" xfId="0" applyFont="1" applyFill="1" applyNumberFormat="1">
      <alignment horizontal="center" vertical="center"/>
    </xf>
    <xf numFmtId="49" fontId="0" fillId="0" borderId="13" xfId="0" applyFont="1" applyBorder="1" applyNumberFormat="1">
      <alignment horizontal="right" vertical="center" wrapText="1" indent="1"/>
    </xf>
    <xf numFmtId="0" fontId="0" fillId="0" borderId="13" xfId="0" applyFont="1" applyBorder="1" applyNumberFormat="1">
      <alignment horizontal="right" vertical="center" wrapText="1"/>
    </xf>
    <xf numFmtId="49" fontId="0" fillId="0" borderId="15" xfId="0" applyFont="1" applyBorder="1" applyNumberFormat="1">
      <alignment horizontal="center" vertical="center" wrapText="1"/>
    </xf>
    <xf numFmtId="0" fontId="39" fillId="0" borderId="28" xfId="0" applyFont="1" applyBorder="1" applyNumberFormat="1">
      <alignment horizontal="center" vertical="center" wrapText="1"/>
    </xf>
    <xf numFmtId="49" fontId="0" fillId="0" borderId="0" xfId="0" applyFont="1" applyNumberFormat="1">
      <alignment vertical="top" wrapText="1"/>
    </xf>
    <xf numFmtId="0" fontId="22" fillId="0" borderId="0" xfId="0" applyFont="1" applyNumberFormat="1">
      <alignment vertical="center"/>
    </xf>
    <xf numFmtId="49" fontId="22" fillId="0" borderId="0" xfId="0" applyFont="1" applyNumberFormat="1">
      <alignment vertical="center" wrapText="1"/>
    </xf>
    <xf numFmtId="49" fontId="0" fillId="39" borderId="0" xfId="0" applyFont="1" applyFill="1" applyNumberFormat="1">
      <alignment vertical="top"/>
    </xf>
    <xf numFmtId="49" fontId="49" fillId="39" borderId="0" xfId="0" applyFont="1" applyFill="1" applyNumberFormat="1">
      <alignment vertical="top"/>
    </xf>
    <xf numFmtId="49" fontId="37" fillId="0" borderId="0" xfId="0" applyFont="1" applyNumberFormat="1">
      <alignment vertical="top"/>
    </xf>
    <xf numFmtId="49" fontId="39" fillId="0" borderId="0" xfId="0" applyFont="1" applyNumberFormat="1">
      <alignment horizontal="center" vertical="center"/>
    </xf>
    <xf numFmtId="49" fontId="22" fillId="38" borderId="13" xfId="0" applyFont="1" applyFill="1" applyBorder="1" applyNumberFormat="1">
      <alignment horizontal="left" vertical="center" wrapText="1" indent="1"/>
    </xf>
    <xf numFmtId="49" fontId="42" fillId="42" borderId="13" xfId="0" applyFont="1" applyFill="1" applyBorder="1" applyNumberFormat="1">
      <alignment horizontal="left" vertical="center" wrapText="1"/>
      <protection locked="0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51" fillId="0" borderId="0" xfId="0" applyFont="1" applyNumberFormat="1">
      <alignment vertical="top"/>
    </xf>
    <xf numFmtId="49" fontId="49" fillId="0" borderId="0" xfId="0" applyFont="1" applyNumberFormat="1">
      <alignment vertical="top"/>
    </xf>
    <xf numFmtId="180" fontId="0" fillId="42" borderId="14" xfId="0" applyFont="1" applyFill="1" applyBorder="1" applyNumberFormat="1">
      <alignment horizontal="left" vertical="center" wrapText="1" indent="1"/>
      <protection locked="0"/>
    </xf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3" borderId="22" xfId="0" applyFont="1" applyFill="1" applyBorder="1" applyNumberFormat="1">
      <alignment horizontal="center" vertical="center" wrapText="1"/>
    </xf>
    <xf numFmtId="49" fontId="22" fillId="43" borderId="13" xfId="0" applyFont="1" applyFill="1" applyBorder="1" applyNumberFormat="1">
      <alignment horizontal="left" vertical="center" wrapText="1"/>
    </xf>
    <xf numFmtId="49" fontId="22" fillId="43" borderId="13" xfId="0" applyFont="1" applyFill="1" applyBorder="1" applyNumberFormat="1">
      <alignment horizontal="left" vertical="center" wrapText="1"/>
    </xf>
    <xf numFmtId="0" fontId="22" fillId="42" borderId="22" xfId="0" applyFont="1" applyFill="1" applyBorder="1" applyNumberFormat="1">
      <alignment horizontal="left" vertical="center" wrapText="1"/>
      <protection locked="0"/>
    </xf>
    <xf numFmtId="0" fontId="22" fillId="42" borderId="13" xfId="0" applyFont="1" applyFill="1" applyBorder="1" applyNumberFormat="1">
      <alignment horizontal="center" vertical="center" wrapText="1"/>
      <protection locked="0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22" fillId="43" borderId="23" xfId="0" applyFont="1" applyFill="1" applyBorder="1" applyNumberFormat="1">
      <alignment horizontal="center" vertical="center" wrapText="1"/>
    </xf>
    <xf numFmtId="0" fontId="22" fillId="42" borderId="25" xfId="0" applyFont="1" applyFill="1" applyBorder="1" applyNumberFormat="1">
      <alignment horizontal="left" vertical="center" wrapText="1"/>
      <protection locked="0"/>
    </xf>
    <xf numFmtId="49" fontId="22" fillId="43" borderId="25" xfId="0" applyFont="1" applyFill="1" applyBorder="1" applyNumberFormat="1">
      <alignment horizontal="center" vertical="center" wrapText="1"/>
    </xf>
    <xf numFmtId="49" fontId="49" fillId="0" borderId="27" xfId="0" applyFont="1" applyBorder="1" applyNumberFormat="1">
      <alignment vertical="top"/>
    </xf>
    <xf numFmtId="49" fontId="59" fillId="0" borderId="0" xfId="0" applyFont="1" applyNumberFormat="1">
      <alignment vertical="top"/>
    </xf>
    <xf numFmtId="49" fontId="0" fillId="0" borderId="23" xfId="0" applyFont="1" applyBorder="1" applyNumberFormat="1">
      <alignment vertical="top"/>
    </xf>
    <xf numFmtId="49" fontId="0" fillId="38" borderId="23" xfId="0" applyFont="1" applyFill="1" applyBorder="1" applyNumberFormat="1">
      <alignment vertical="top"/>
    </xf>
    <xf numFmtId="49" fontId="22" fillId="0" borderId="0" xfId="0" applyFont="1" applyNumberFormat="1">
      <alignment horizontal="left" vertical="center" wrapText="1"/>
    </xf>
    <xf numFmtId="49" fontId="22" fillId="0" borderId="29" xfId="0" applyFont="1" applyBorder="1" applyNumberFormat="1">
      <alignment vertical="center" wrapText="1"/>
    </xf>
    <xf numFmtId="0" fontId="22" fillId="0" borderId="0" xfId="0" applyFont="1" applyNumberFormat="1">
      <alignment horizontal="left" vertical="center" wrapText="1"/>
    </xf>
    <xf numFmtId="49" fontId="22" fillId="0" borderId="28" xfId="0" applyFont="1" applyBorder="1" applyNumberFormat="1">
      <alignment vertical="center" wrapText="1"/>
    </xf>
    <xf numFmtId="0" fontId="42" fillId="0" borderId="28" xfId="0" applyFont="1" applyBorder="1" applyNumberFormat="1">
      <alignment horizontal="left" vertical="center"/>
    </xf>
    <xf numFmtId="49" fontId="22" fillId="43" borderId="23" xfId="0" applyFont="1" applyFill="1" applyBorder="1" applyNumberFormat="1">
      <alignment vertical="center" wrapText="1"/>
    </xf>
    <xf numFmtId="49" fontId="0" fillId="42" borderId="23" xfId="0" applyFont="1" applyFill="1" applyBorder="1" applyNumberFormat="1">
      <alignment vertical="top"/>
      <protection locked="0"/>
    </xf>
    <xf numFmtId="49" fontId="22" fillId="0" borderId="21" xfId="0" applyFont="1" applyBorder="1" applyNumberFormat="1">
      <alignment horizontal="center" vertical="center" wrapText="1"/>
    </xf>
    <xf numFmtId="49" fontId="22" fillId="43" borderId="25" xfId="0" applyFont="1" applyFill="1" applyBorder="1" applyNumberFormat="1">
      <alignment vertical="center" wrapText="1"/>
    </xf>
    <xf numFmtId="49" fontId="0" fillId="38" borderId="0" xfId="0" applyFont="1" applyFill="1" applyNumberFormat="1">
      <alignment vertical="top"/>
    </xf>
    <xf numFmtId="49" fontId="0" fillId="0" borderId="0" xfId="0" applyFont="1" applyNumberFormat="1">
      <alignment vertical="top"/>
    </xf>
    <xf numFmtId="49" fontId="22" fillId="0" borderId="22" xfId="0" applyFont="1" applyBorder="1" applyNumberFormat="1">
      <alignment vertical="center" wrapText="1"/>
    </xf>
    <xf numFmtId="49" fontId="22" fillId="0" borderId="22" xfId="0" applyFont="1" applyBorder="1" applyNumberFormat="1">
      <alignment horizontal="center" vertical="center" wrapText="1"/>
    </xf>
    <xf numFmtId="49" fontId="22" fillId="43" borderId="22" xfId="0" applyFont="1" applyFill="1" applyBorder="1" applyNumberFormat="1">
      <alignment horizontal="left" vertical="center" wrapText="1"/>
    </xf>
    <xf numFmtId="49" fontId="22" fillId="38" borderId="22" xfId="0" applyFont="1" applyFill="1" applyBorder="1" applyNumberFormat="1">
      <alignment horizontal="center" vertical="center" wrapText="1"/>
    </xf>
    <xf numFmtId="49" fontId="22" fillId="0" borderId="23" xfId="0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horizontal="left" vertical="center"/>
    </xf>
    <xf numFmtId="0" fontId="42" fillId="40" borderId="18" xfId="0" applyFont="1" applyFill="1" applyBorder="1" applyNumberFormat="1">
      <alignment vertical="center"/>
    </xf>
    <xf numFmtId="0" fontId="42" fillId="40" borderId="21" xfId="0" applyFont="1" applyFill="1" applyBorder="1" applyNumberFormat="1">
      <alignment vertical="center"/>
    </xf>
    <xf numFmtId="49" fontId="51" fillId="0" borderId="0" xfId="0" applyFont="1" applyNumberFormat="1">
      <alignment vertical="top"/>
    </xf>
    <xf numFmtId="49" fontId="57" fillId="0" borderId="0" xfId="0" applyFont="1" applyNumberFormat="1">
      <alignment vertical="top"/>
    </xf>
    <xf numFmtId="49" fontId="22" fillId="0" borderId="23" xfId="0" applyFont="1" applyBorder="1" applyNumberFormat="1">
      <alignment vertical="center" wrapText="1"/>
    </xf>
    <xf numFmtId="49" fontId="22" fillId="0" borderId="23" xfId="0" applyFont="1" applyBorder="1" applyNumberFormat="1">
      <alignment horizontal="center" vertical="center" wrapText="1"/>
    </xf>
    <xf numFmtId="49" fontId="22" fillId="43" borderId="23" xfId="0" applyFont="1" applyFill="1" applyBorder="1" applyNumberFormat="1">
      <alignment horizontal="left" vertical="center" wrapText="1"/>
    </xf>
    <xf numFmtId="49" fontId="22" fillId="38" borderId="23" xfId="0" applyFont="1" applyFill="1" applyBorder="1" applyNumberFormat="1">
      <alignment horizontal="center" vertical="center" wrapText="1"/>
    </xf>
    <xf numFmtId="49" fontId="22" fillId="0" borderId="25" xfId="0" applyFont="1" applyBorder="1" applyNumberFormat="1">
      <alignment horizontal="center" vertical="center" wrapText="1"/>
    </xf>
    <xf numFmtId="49" fontId="22" fillId="43" borderId="25" xfId="0" applyFont="1" applyFill="1" applyBorder="1" applyNumberFormat="1">
      <alignment horizontal="left" vertical="center" wrapText="1"/>
    </xf>
    <xf numFmtId="49" fontId="22" fillId="38" borderId="25" xfId="0" applyFont="1" applyFill="1" applyBorder="1" applyNumberFormat="1">
      <alignment horizontal="center" vertical="center" wrapText="1"/>
    </xf>
    <xf numFmtId="49" fontId="40" fillId="0" borderId="25" xfId="0" applyFont="1" applyBorder="1" applyNumberFormat="1">
      <alignment horizontal="center" vertical="center" wrapText="1"/>
    </xf>
    <xf numFmtId="0" fontId="42" fillId="40" borderId="20" xfId="0" applyFont="1" applyFill="1" applyBorder="1" applyNumberFormat="1">
      <alignment horizontal="left" vertical="center"/>
    </xf>
    <xf numFmtId="0" fontId="42" fillId="40" borderId="30" xfId="0" applyFont="1" applyFill="1" applyBorder="1" applyNumberFormat="1">
      <alignment horizontal="left" vertical="center"/>
    </xf>
    <xf numFmtId="49" fontId="22" fillId="0" borderId="23" xfId="0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horizontal="left" vertical="center"/>
    </xf>
    <xf numFmtId="0" fontId="42" fillId="40" borderId="18" xfId="0" applyFont="1" applyFill="1" applyBorder="1" applyNumberFormat="1">
      <alignment vertical="center"/>
    </xf>
    <xf numFmtId="49" fontId="57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49" fontId="0" fillId="0" borderId="0" xfId="0" applyFont="1" applyNumberFormat="1">
      <alignment vertical="top"/>
    </xf>
    <xf numFmtId="0" fontId="22" fillId="0" borderId="20" xfId="0" applyFont="1" applyBorder="1" applyNumberFormat="1">
      <alignment vertical="center"/>
    </xf>
    <xf numFmtId="49" fontId="71" fillId="0" borderId="26" xfId="0" applyFont="1" applyBorder="1" applyNumberFormat="1">
      <alignment vertical="center" wrapText="1"/>
    </xf>
    <xf numFmtId="180" fontId="22" fillId="42" borderId="22" xfId="0" applyFont="1" applyFill="1" applyBorder="1" applyNumberFormat="1">
      <alignment horizontal="center" vertical="center" wrapText="1"/>
      <protection locked="0"/>
    </xf>
    <xf numFmtId="4" fontId="34" fillId="42" borderId="22" xfId="0" applyFont="1" applyFill="1" applyBorder="1" applyNumberFormat="1">
      <alignment horizontal="right" vertical="center" wrapText="1"/>
      <protection locked="0"/>
    </xf>
    <xf numFmtId="4" fontId="34" fillId="42" borderId="23" xfId="0" applyFont="1" applyFill="1" applyBorder="1" applyNumberFormat="1">
      <alignment horizontal="right" vertical="center" wrapText="1"/>
      <protection locked="0"/>
    </xf>
    <xf numFmtId="4" fontId="34" fillId="42" borderId="25" xfId="0" applyFont="1" applyFill="1" applyBorder="1" applyNumberFormat="1">
      <alignment horizontal="right" vertical="center" wrapText="1"/>
      <protection locked="0"/>
    </xf>
    <xf numFmtId="49" fontId="0" fillId="39" borderId="0" xfId="0" applyFont="1" applyFill="1" applyNumberFormat="1">
      <alignment vertical="top"/>
    </xf>
    <xf numFmtId="49" fontId="49" fillId="39" borderId="0" xfId="0" applyFont="1" applyFill="1" applyNumberFormat="1">
      <alignment vertical="top"/>
    </xf>
    <xf numFmtId="49" fontId="22" fillId="0" borderId="13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left" vertical="center" indent="1"/>
    </xf>
    <xf numFmtId="49" fontId="33" fillId="0" borderId="18" xfId="0" applyFont="1" applyBorder="1" applyNumberFormat="1">
      <alignment vertical="center" wrapText="1"/>
    </xf>
    <xf numFmtId="16" fontId="22" fillId="0" borderId="13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2"/>
    </xf>
    <xf numFmtId="0" fontId="0" fillId="0" borderId="0" xfId="0" applyFont="1" applyNumberFormat="1">
      <alignment vertical="top"/>
    </xf>
    <xf numFmtId="49" fontId="49" fillId="0" borderId="0" xfId="0" applyFont="1" applyNumberFormat="1">
      <alignment vertical="top"/>
    </xf>
    <xf numFmtId="49" fontId="0" fillId="39" borderId="0" xfId="0" applyFont="1" applyFill="1" applyNumberFormat="1">
      <alignment vertical="top"/>
    </xf>
    <xf numFmtId="49" fontId="0" fillId="39" borderId="0" xfId="0" applyFont="1" applyFill="1" applyNumberFormat="1">
      <alignment vertical="top"/>
    </xf>
    <xf numFmtId="0" fontId="0" fillId="39" borderId="0" xfId="0" applyFont="1" applyFill="1" applyNumberFormat="1">
      <alignment vertical="top"/>
    </xf>
    <xf numFmtId="0" fontId="34" fillId="42" borderId="22" xfId="0" applyFont="1" applyFill="1" applyBorder="1" applyNumberFormat="1">
      <alignment horizontal="center" vertical="center" wrapText="1"/>
      <protection locked="0"/>
    </xf>
    <xf numFmtId="4" fontId="54" fillId="0" borderId="23" xfId="0" applyFont="1" applyBorder="1" applyNumberFormat="1">
      <alignment vertical="center" wrapText="1"/>
    </xf>
    <xf numFmtId="49" fontId="22" fillId="43" borderId="29" xfId="0" applyFont="1" applyFill="1" applyBorder="1" applyNumberFormat="1">
      <alignment horizontal="center" vertical="center" wrapText="1"/>
    </xf>
    <xf numFmtId="0" fontId="22" fillId="42" borderId="22" xfId="0" applyFont="1" applyFill="1" applyBorder="1" applyNumberFormat="1">
      <alignment horizontal="left" vertical="center" wrapText="1"/>
      <protection locked="0"/>
    </xf>
    <xf numFmtId="49" fontId="22" fillId="43" borderId="28" xfId="0" applyFont="1" applyFill="1" applyBorder="1" applyNumberFormat="1">
      <alignment horizontal="center" vertical="center" wrapText="1"/>
    </xf>
    <xf numFmtId="0" fontId="22" fillId="42" borderId="23" xfId="0" applyFont="1" applyFill="1" applyBorder="1" applyNumberFormat="1">
      <alignment horizontal="left" vertical="center" wrapText="1"/>
      <protection locked="0"/>
    </xf>
    <xf numFmtId="49" fontId="22" fillId="43" borderId="38" xfId="0" applyFont="1" applyFill="1" applyBorder="1" applyNumberFormat="1">
      <alignment horizontal="center" vertical="center" wrapText="1"/>
    </xf>
    <xf numFmtId="0" fontId="22" fillId="42" borderId="25" xfId="0" applyFont="1" applyFill="1" applyBorder="1" applyNumberFormat="1">
      <alignment horizontal="left" vertical="center" wrapText="1"/>
      <protection locked="0"/>
    </xf>
    <xf numFmtId="49" fontId="0" fillId="42" borderId="13" xfId="0" applyFont="1" applyFill="1" applyBorder="1" applyNumberFormat="1">
      <alignment horizontal="center" vertical="center" wrapText="1"/>
      <protection locked="0"/>
    </xf>
    <xf numFmtId="0" fontId="37" fillId="0" borderId="0" xfId="0" applyFont="1" applyNumberFormat="1">
      <alignment vertical="center" wrapText="1"/>
    </xf>
    <xf numFmtId="0" fontId="39" fillId="0" borderId="0" xfId="0" applyFont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 wrapText="1"/>
    </xf>
    <xf numFmtId="0" fontId="22" fillId="38" borderId="20" xfId="0" applyFont="1" applyFill="1" applyBorder="1" applyNumberFormat="1">
      <alignment horizontal="left" vertical="center" wrapText="1"/>
    </xf>
    <xf numFmtId="0" fontId="48" fillId="0" borderId="0" xfId="0" applyFont="1" applyNumberFormat="1">
      <alignment vertical="center" wrapText="1"/>
    </xf>
    <xf numFmtId="0" fontId="80" fillId="0" borderId="20" xfId="0" applyFont="1" applyBorder="1" applyNumberFormat="1">
      <alignment horizontal="center" vertical="center" wrapText="1"/>
    </xf>
    <xf numFmtId="0" fontId="22" fillId="0" borderId="13" xfId="0" applyFont="1" applyBorder="1" applyNumberFormat="1">
      <alignment horizontal="left" vertical="center" wrapText="1" indent="2"/>
    </xf>
    <xf numFmtId="0" fontId="22" fillId="0" borderId="13" xfId="0" applyFont="1" applyBorder="1" applyNumberFormat="1">
      <alignment horizontal="left" vertical="center" wrapText="1" indent="3"/>
    </xf>
    <xf numFmtId="0" fontId="22" fillId="0" borderId="13" xfId="0" applyFont="1" applyBorder="1" applyNumberFormat="1">
      <alignment horizontal="left" vertical="center" wrapText="1" indent="4"/>
    </xf>
    <xf numFmtId="0" fontId="22" fillId="0" borderId="13" xfId="0" applyFont="1" applyBorder="1" applyNumberFormat="1">
      <alignment horizontal="left" vertical="top" wrapText="1"/>
    </xf>
    <xf numFmtId="49" fontId="0" fillId="39" borderId="0" xfId="0" applyFont="1" applyFill="1" applyNumberFormat="1">
      <alignment vertical="top"/>
    </xf>
    <xf numFmtId="49" fontId="49" fillId="39" borderId="0" xfId="0" applyFont="1" applyFill="1" applyNumberFormat="1">
      <alignment vertical="top"/>
    </xf>
    <xf numFmtId="49" fontId="0" fillId="39" borderId="0" xfId="0" applyFont="1" applyFill="1" applyNumberFormat="1">
      <alignment vertical="top"/>
    </xf>
    <xf numFmtId="49" fontId="34" fillId="0" borderId="22" xfId="0" applyFont="1" applyBorder="1" applyNumberFormat="1">
      <alignment horizontal="center" vertical="center" wrapText="1"/>
    </xf>
    <xf numFmtId="4" fontId="22" fillId="42" borderId="22" xfId="0" applyFont="1" applyFill="1" applyBorder="1" applyNumberFormat="1">
      <alignment horizontal="left" vertical="center" wrapText="1"/>
      <protection locked="0"/>
    </xf>
    <xf numFmtId="49" fontId="34" fillId="0" borderId="23" xfId="0" applyFont="1" applyBorder="1" applyNumberFormat="1">
      <alignment horizontal="center" vertical="center" wrapText="1"/>
    </xf>
    <xf numFmtId="4" fontId="22" fillId="42" borderId="23" xfId="0" applyFont="1" applyFill="1" applyBorder="1" applyNumberFormat="1">
      <alignment horizontal="left" vertical="center" wrapText="1"/>
      <protection locked="0"/>
    </xf>
    <xf numFmtId="49" fontId="34" fillId="0" borderId="25" xfId="0" applyFont="1" applyBorder="1" applyNumberFormat="1">
      <alignment horizontal="center" vertical="center" wrapText="1"/>
    </xf>
    <xf numFmtId="4" fontId="22" fillId="42" borderId="25" xfId="0" applyFont="1" applyFill="1" applyBorder="1" applyNumberFormat="1">
      <alignment horizontal="left" vertical="center" wrapText="1"/>
      <protection locked="0"/>
    </xf>
    <xf numFmtId="49" fontId="46" fillId="0" borderId="14" xfId="0" applyFont="1" applyBorder="1" applyNumberFormat="1">
      <alignment vertical="center" wrapText="1"/>
    </xf>
    <xf numFmtId="0" fontId="25" fillId="0" borderId="0" xfId="0" applyFont="1" applyNumberFormat="1">
      <alignment vertical="top" wrapText="1"/>
    </xf>
    <xf numFmtId="0" fontId="0" fillId="0" borderId="14" xfId="0" applyFont="1" applyBorder="1" applyNumberFormat="1">
      <alignment vertical="center" wrapText="1"/>
    </xf>
    <xf numFmtId="0" fontId="0" fillId="0" borderId="14" xfId="0" applyFont="1" applyBorder="1" applyNumberFormat="1">
      <alignment vertical="top" wrapText="1"/>
    </xf>
    <xf numFmtId="49" fontId="33" fillId="0" borderId="14" xfId="0" applyFont="1" applyBorder="1" applyNumberFormat="1">
      <alignment vertical="center" wrapText="1"/>
    </xf>
    <xf numFmtId="0" fontId="33" fillId="0" borderId="14" xfId="0" applyFont="1" applyBorder="1" applyNumberFormat="1">
      <alignment vertical="center" wrapText="1"/>
    </xf>
    <xf numFmtId="0" fontId="52" fillId="0" borderId="0" xfId="0" applyFont="1" applyNumberFormat="1">
      <alignment horizontal="left" vertical="top" wrapText="1"/>
    </xf>
    <xf numFmtId="0" fontId="22" fillId="0" borderId="14" xfId="0" applyFont="1" applyBorder="1" applyNumberFormat="1">
      <alignment vertical="center" wrapText="1"/>
    </xf>
    <xf numFmtId="0" fontId="41" fillId="0" borderId="0" xfId="0" applyFont="1" applyNumberFormat="1">
      <alignment vertical="top" wrapText="1"/>
    </xf>
    <xf numFmtId="0" fontId="52" fillId="0" borderId="0" xfId="0" applyFont="1" applyNumberFormat="1">
      <alignment vertical="top" wrapText="1"/>
    </xf>
    <xf numFmtId="0" fontId="41" fillId="0" borderId="0" xfId="0" applyFont="1" applyNumberFormat="1">
      <alignment horizontal="left" vertical="center" wrapText="1"/>
    </xf>
    <xf numFmtId="49" fontId="0" fillId="0" borderId="0" xfId="0" applyFont="1" applyNumberFormat="1">
      <alignment vertical="top"/>
    </xf>
    <xf numFmtId="0" fontId="52" fillId="0" borderId="0" xfId="0" applyFont="1" applyNumberFormat="1">
      <alignment horizontal="left" vertical="top" wrapText="1"/>
    </xf>
    <xf numFmtId="49" fontId="57" fillId="0" borderId="0" xfId="0" applyFont="1" applyNumberFormat="1">
      <alignment vertical="top"/>
    </xf>
    <xf numFmtId="49" fontId="57" fillId="0" borderId="0" xfId="0" applyFont="1" applyNumberFormat="1">
      <alignment horizontal="center" vertical="top"/>
    </xf>
    <xf numFmtId="0" fontId="58" fillId="0" borderId="0" xfId="0" applyFont="1" applyNumberFormat="1">
      <alignment vertical="center" wrapText="1"/>
    </xf>
    <xf numFmtId="0" fontId="58" fillId="0" borderId="0" xfId="0" applyFont="1" applyNumberFormat="1">
      <alignment vertical="center"/>
    </xf>
    <xf numFmtId="49" fontId="57" fillId="0" borderId="0" xfId="0" applyFont="1" applyNumberFormat="1">
      <alignment vertical="top"/>
    </xf>
    <xf numFmtId="0" fontId="57" fillId="0" borderId="0" xfId="0" applyFont="1" applyNumberFormat="1">
      <alignment horizontal="center" vertical="center" wrapText="1"/>
    </xf>
    <xf numFmtId="0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center" vertical="center" textRotation="90" wrapText="1"/>
    </xf>
    <xf numFmtId="0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center" vertical="center" wrapText="1"/>
    </xf>
    <xf numFmtId="0" fontId="57" fillId="0" borderId="0" xfId="0" applyFont="1" applyNumberFormat="1">
      <alignment horizontal="center" vertical="center" wrapText="1"/>
    </xf>
    <xf numFmtId="49" fontId="22" fillId="38" borderId="13" xfId="0" applyFont="1" applyFill="1" applyBorder="1" applyNumberFormat="1">
      <alignment horizontal="left" vertical="center" wrapText="1"/>
    </xf>
    <xf numFmtId="49" fontId="57" fillId="0" borderId="0" xfId="0" applyFont="1" applyNumberFormat="1">
      <alignment horizontal="center" vertical="center" wrapText="1"/>
    </xf>
    <xf numFmtId="0" fontId="57" fillId="0" borderId="0" xfId="0" applyFont="1" applyNumberFormat="1">
      <alignment horizontal="center" vertical="center" wrapText="1"/>
    </xf>
    <xf numFmtId="49" fontId="57" fillId="0" borderId="0" xfId="0" applyFont="1" applyNumberFormat="1">
      <alignment horizontal="left" vertical="center" wrapText="1"/>
    </xf>
    <xf numFmtId="0" fontId="57" fillId="0" borderId="0" xfId="0" applyFont="1" applyNumberFormat="1">
      <alignment vertical="center"/>
    </xf>
    <xf numFmtId="0" fontId="57" fillId="0" borderId="0" xfId="0" applyFont="1" applyNumberFormat="1">
      <alignment horizontal="left" vertical="center" indent="1"/>
    </xf>
    <xf numFmtId="0" fontId="37" fillId="0" borderId="0" xfId="0" applyFont="1" applyNumberFormat="1">
      <alignment vertical="center" wrapText="1"/>
    </xf>
    <xf numFmtId="0" fontId="22" fillId="0" borderId="0" xfId="0" applyFont="1" applyNumberFormat="1">
      <alignment vertical="center" wrapText="1"/>
    </xf>
    <xf numFmtId="0" fontId="40" fillId="0" borderId="0" xfId="0" applyFont="1" applyNumberFormat="1">
      <alignment horizontal="center" vertical="center" wrapText="1"/>
    </xf>
    <xf numFmtId="0" fontId="45" fillId="0" borderId="0" xfId="0" applyFont="1" applyNumberFormat="1">
      <alignment vertical="center"/>
    </xf>
    <xf numFmtId="0" fontId="56" fillId="0" borderId="0" xfId="0" applyFont="1" applyNumberFormat="1">
      <alignment vertical="center" wrapText="1"/>
    </xf>
    <xf numFmtId="0" fontId="22" fillId="0" borderId="13" xfId="0" applyFont="1" applyBorder="1" applyNumberFormat="1">
      <alignment horizontal="center" vertical="center" wrapText="1"/>
    </xf>
    <xf numFmtId="49" fontId="39" fillId="0" borderId="30" xfId="0" applyFont="1" applyBorder="1" applyNumberFormat="1">
      <alignment horizontal="center" vertical="center" wrapText="1"/>
    </xf>
    <xf numFmtId="49" fontId="39" fillId="0" borderId="18" xfId="0" applyFont="1" applyBorder="1" applyNumberFormat="1">
      <alignment horizontal="center" vertical="center" wrapText="1"/>
    </xf>
    <xf numFmtId="49" fontId="0" fillId="0" borderId="0" xfId="0" applyFont="1" applyNumberFormat="1">
      <alignment vertical="top"/>
    </xf>
    <xf numFmtId="49" fontId="40" fillId="0" borderId="22" xfId="0" applyFont="1" applyBorder="1" applyNumberFormat="1">
      <alignment vertical="center" wrapText="1"/>
    </xf>
    <xf numFmtId="49" fontId="36" fillId="0" borderId="22" xfId="0" applyFont="1" applyBorder="1" applyNumberFormat="1">
      <alignment vertical="center" wrapText="1"/>
    </xf>
    <xf numFmtId="49" fontId="22" fillId="0" borderId="22" xfId="0" applyFont="1" applyBorder="1" applyNumberFormat="1">
      <alignment horizontal="center" vertical="center" wrapText="1"/>
    </xf>
    <xf numFmtId="49" fontId="22" fillId="41" borderId="13" xfId="0" applyFont="1" applyFill="1" applyBorder="1" applyNumberFormat="1">
      <alignment horizontal="left" vertical="center" wrapText="1"/>
      <protection locked="0"/>
    </xf>
    <xf numFmtId="49" fontId="40" fillId="0" borderId="23" xfId="0" applyFont="1" applyBorder="1" applyNumberFormat="1">
      <alignment vertical="center" wrapText="1"/>
    </xf>
    <xf numFmtId="49" fontId="36" fillId="0" borderId="23" xfId="0" applyFont="1" applyBorder="1" applyNumberFormat="1">
      <alignment vertical="center" wrapText="1"/>
    </xf>
    <xf numFmtId="49" fontId="22" fillId="0" borderId="25" xfId="0" applyFont="1" applyBorder="1" applyNumberFormat="1">
      <alignment horizontal="center" vertical="center" wrapText="1"/>
    </xf>
    <xf numFmtId="0" fontId="42" fillId="40" borderId="18" xfId="0" applyFont="1" applyFill="1" applyBorder="1" applyNumberFormat="1">
      <alignment vertical="center"/>
    </xf>
    <xf numFmtId="49" fontId="36" fillId="0" borderId="25" xfId="0" applyFont="1" applyBorder="1" applyNumberFormat="1">
      <alignment vertical="center" wrapText="1"/>
    </xf>
    <xf numFmtId="0" fontId="42" fillId="40" borderId="18" xfId="0" applyFont="1" applyFill="1" applyBorder="1" applyNumberFormat="1">
      <alignment horizontal="left" vertical="center"/>
    </xf>
    <xf numFmtId="0" fontId="42" fillId="40" borderId="24" xfId="0" applyFont="1" applyFill="1" applyBorder="1" applyNumberFormat="1">
      <alignment horizontal="left" vertical="center"/>
    </xf>
    <xf numFmtId="49" fontId="55" fillId="40" borderId="24" xfId="0" applyFont="1" applyFill="1" applyBorder="1" applyNumberFormat="1">
      <alignment vertical="top"/>
    </xf>
    <xf numFmtId="49" fontId="55" fillId="40" borderId="29" xfId="0" applyFont="1" applyFill="1" applyBorder="1" applyNumberFormat="1">
      <alignment vertical="top"/>
    </xf>
    <xf numFmtId="49" fontId="55" fillId="40" borderId="20" xfId="0" applyFont="1" applyFill="1" applyBorder="1" applyNumberFormat="1">
      <alignment vertical="top"/>
    </xf>
    <xf numFmtId="49" fontId="55" fillId="40" borderId="18" xfId="0" applyFont="1" applyFill="1" applyBorder="1" applyNumberFormat="1">
      <alignment vertical="top"/>
    </xf>
    <xf numFmtId="49" fontId="55" fillId="40" borderId="21" xfId="0" applyFont="1" applyFill="1" applyBorder="1" applyNumberFormat="1">
      <alignment vertical="top"/>
    </xf>
    <xf numFmtId="49" fontId="55" fillId="0" borderId="27" xfId="0" applyFont="1" applyBorder="1" applyNumberFormat="1">
      <alignment vertical="top"/>
    </xf>
    <xf numFmtId="0" fontId="22" fillId="0" borderId="0" xfId="0" applyFont="1" applyNumberFormat="1">
      <alignment horizontal="right" vertical="center" wrapText="1"/>
    </xf>
    <xf numFmtId="49" fontId="0" fillId="0" borderId="13" xfId="0" applyFont="1" applyBorder="1" applyNumberFormat="1">
      <alignment horizontal="center" vertical="top"/>
    </xf>
    <xf numFmtId="0" fontId="37" fillId="0" borderId="0" xfId="0" applyFont="1" applyNumberFormat="1">
      <alignment horizontal="center" vertical="center" wrapText="1"/>
    </xf>
    <xf numFmtId="49" fontId="33" fillId="0" borderId="18" xfId="0" applyFont="1" applyBorder="1" applyNumberFormat="1">
      <alignment vertical="center" wrapText="1"/>
    </xf>
    <xf numFmtId="49" fontId="0" fillId="0" borderId="13" xfId="0" applyFont="1" applyBorder="1" applyNumberFormat="1">
      <alignment vertical="top" wrapText="1"/>
    </xf>
    <xf numFmtId="0" fontId="22" fillId="0" borderId="13" xfId="0" applyFont="1" applyBorder="1" applyNumberFormat="1">
      <alignment horizontal="left" vertical="center" wrapText="1"/>
    </xf>
    <xf numFmtId="0" fontId="22" fillId="0" borderId="20" xfId="0" applyFont="1" applyBorder="1" applyNumberFormat="1">
      <alignment horizontal="left" vertical="center" indent="1"/>
    </xf>
    <xf numFmtId="49" fontId="0" fillId="0" borderId="0" xfId="0" applyFont="1" applyNumberFormat="1">
      <alignment horizontal="left" vertical="top" indent="1"/>
    </xf>
    <xf numFmtId="0" fontId="1" fillId="0" borderId="0" xfId="0" applyFont="1" applyNumberFormat="1"/>
    <xf numFmtId="0" fontId="22" fillId="0" borderId="0" xfId="0" applyFont="1" applyNumberFormat="1">
      <alignment horizontal="right" vertical="center" wrapText="1"/>
    </xf>
    <xf numFmtId="49" fontId="0" fillId="0" borderId="21" xfId="0" applyFont="1" applyBorder="1" applyNumberFormat="1">
      <alignment horizontal="center" vertical="top"/>
    </xf>
    <xf numFmtId="0" fontId="0" fillId="0" borderId="13" xfId="0" applyFont="1" applyBorder="1" applyNumberFormat="1">
      <alignment horizontal="center" vertical="center" wrapText="1"/>
    </xf>
    <xf numFmtId="0" fontId="39" fillId="0" borderId="0" xfId="0" applyFont="1" applyNumberFormat="1">
      <alignment horizontal="center" vertical="center" wrapText="1"/>
    </xf>
    <xf numFmtId="49" fontId="22" fillId="0" borderId="13" xfId="0" applyFont="1" applyBorder="1" applyNumberFormat="1">
      <alignment horizontal="center" vertical="center"/>
    </xf>
    <xf numFmtId="0" fontId="22" fillId="0" borderId="13" xfId="0" applyFont="1" applyBorder="1" applyNumberFormat="1">
      <alignment horizontal="center" vertical="center" wrapText="1"/>
    </xf>
    <xf numFmtId="0" fontId="22" fillId="0" borderId="20" xfId="0" applyFont="1" applyBorder="1" applyNumberFormat="1">
      <alignment horizontal="left" vertical="center" indent="1"/>
    </xf>
    <xf numFmtId="49" fontId="34" fillId="0" borderId="22" xfId="0" applyFont="1" applyBorder="1" applyNumberFormat="1">
      <alignment horizontal="center" vertical="center" wrapText="1"/>
      <protection locked="0"/>
    </xf>
    <xf numFmtId="49" fontId="34" fillId="0" borderId="23" xfId="0" applyFont="1" applyBorder="1" applyNumberFormat="1">
      <alignment horizontal="center" vertical="center" wrapText="1"/>
      <protection locked="0"/>
    </xf>
    <xf numFmtId="49" fontId="0" fillId="0" borderId="22" xfId="0" applyFont="1" applyBorder="1" applyNumberFormat="1">
      <alignment vertical="top" wrapText="1"/>
    </xf>
    <xf numFmtId="49" fontId="34" fillId="0" borderId="25" xfId="0" applyFont="1" applyBorder="1" applyNumberFormat="1">
      <alignment horizontal="center" vertical="center" wrapText="1"/>
      <protection locked="0"/>
    </xf>
    <xf numFmtId="49" fontId="60" fillId="40" borderId="20" xfId="0" applyFont="1" applyFill="1" applyBorder="1" applyNumberFormat="1">
      <alignment horizontal="center" vertical="center"/>
    </xf>
    <xf numFmtId="0" fontId="60" fillId="40" borderId="18" xfId="0" applyFont="1" applyFill="1" applyBorder="1" applyNumberFormat="1">
      <alignment horizontal="left" vertical="center" wrapText="1" indent="1"/>
    </xf>
    <xf numFmtId="49" fontId="0" fillId="0" borderId="25" xfId="0" applyFont="1" applyBorder="1" applyNumberFormat="1">
      <alignment vertical="top" wrapText="1"/>
    </xf>
    <xf numFmtId="49" fontId="0" fillId="0" borderId="0" xfId="0" applyFont="1" applyNumberFormat="1">
      <alignment horizontal="right" vertical="top"/>
    </xf>
    <xf numFmtId="0" fontId="22" fillId="0" borderId="0" xfId="0" applyFont="1" applyNumberFormat="1">
      <alignment horizontal="left" vertical="top"/>
    </xf>
    <xf numFmtId="0" fontId="88" fillId="0" borderId="0" xfId="0" applyFont="1" applyNumberFormat="1"/>
    <xf numFmtId="49" fontId="22" fillId="42" borderId="13" xfId="0" applyFont="1" applyFill="1" applyBorder="1" applyNumberFormat="1">
      <alignment horizontal="left" vertical="center" wrapText="1"/>
      <protection locked="0"/>
    </xf>
    <xf numFmtId="49" fontId="22" fillId="42" borderId="13" xfId="0" applyFont="1" applyFill="1" applyBorder="1" applyNumberFormat="1">
      <alignment horizontal="center" vertical="center" wrapText="1"/>
      <protection locked="0"/>
    </xf>
    <xf numFmtId="49" fontId="33" fillId="40" borderId="20" xfId="0" applyFont="1" applyFill="1" applyBorder="1" applyNumberFormat="1">
      <alignment horizontal="center" vertical="center"/>
    </xf>
    <xf numFmtId="49" fontId="42" fillId="40" borderId="18" xfId="0" applyFont="1" applyFill="1" applyBorder="1" applyNumberFormat="1">
      <alignment horizontal="left" vertical="center"/>
    </xf>
    <xf numFmtId="49" fontId="41" fillId="0" borderId="0" xfId="0" applyFont="1" applyNumberFormat="1">
      <alignment horizontal="left" vertical="top" wrapText="1"/>
    </xf>
    <xf numFmtId="49" fontId="41" fillId="0" borderId="0" xfId="0" applyFont="1" applyNumberFormat="1">
      <alignment vertical="top"/>
    </xf>
    <xf numFmtId="49" fontId="22" fillId="0" borderId="0" xfId="0" applyFont="1" applyNumberFormat="1">
      <alignment vertical="center" wrapText="1"/>
    </xf>
    <xf numFmtId="49" fontId="37" fillId="0" borderId="0" xfId="0" applyFont="1" applyNumberFormat="1">
      <alignment vertical="center"/>
    </xf>
    <xf numFmtId="0" fontId="22" fillId="0" borderId="0" xfId="0" applyFont="1" applyNumberFormat="1">
      <alignment vertical="top"/>
    </xf>
    <xf numFmtId="49" fontId="22" fillId="0" borderId="0" xfId="0" applyFont="1" applyNumberFormat="1">
      <alignment vertical="top"/>
    </xf>
    <xf numFmtId="49" fontId="0" fillId="0" borderId="0" xfId="0" applyFont="1" applyNumberFormat="1">
      <alignment vertical="top"/>
    </xf>
  </cellXfs>
  <cellStyles count="107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rmal" xfId="41"/>
    <cellStyle name="Note" xfId="42" builtinId="10"/>
    <cellStyle name="Output" xfId="43" builtinId="21"/>
    <cellStyle name="Percent" xfId="44" builtinId="5"/>
    <cellStyle name="Title" xfId="45" builtinId="15"/>
    <cellStyle name="Total" xfId="46" builtinId="25"/>
    <cellStyle name="Warning Text" xfId="47" builtinId="11"/>
    <cellStyle name=" 1" xfId="48"/>
    <cellStyle name=" 1 2" xfId="49"/>
    <cellStyle name=" 1_Stage1" xfId="48"/>
    <cellStyle name="_Model_RAB Мой_PR.PROG.WARM.NOTCOMBI.2012.2.16_v1.4(04.04.11) " xfId="50"/>
    <cellStyle name="_Model_RAB Мой_Книга2_PR.PROG.WARM.NOTCOMBI.2012.2.16_v1.4(04.04.11) " xfId="50"/>
    <cellStyle name="_Model_RAB_MRSK_svod_PR.PROG.WARM.NOTCOMBI.2012.2.16_v1.4(04.04.11) " xfId="50"/>
    <cellStyle name="_Model_RAB_MRSK_svod_Книга2_PR.PROG.WARM.NOTCOMBI.2012.2.16_v1.4(04.04.11) " xfId="50"/>
    <cellStyle name="_МОДЕЛЬ_1 (2)_PR.PROG.WARM.NOTCOMBI.2012.2.16_v1.4(04.04.11) " xfId="50"/>
    <cellStyle name="_МОДЕЛЬ_1 (2)_Книга2_PR.PROG.WARM.NOTCOMBI.2012.2.16_v1.4(04.04.11) " xfId="50"/>
    <cellStyle name="_пр 5 тариф RAB_PR.PROG.WARM.NOTCOMBI.2012.2.16_v1.4(04.04.11) " xfId="50"/>
    <cellStyle name="_пр 5 тариф RAB_Книга2_PR.PROG.WARM.NOTCOMBI.2012.2.16_v1.4(04.04.11) " xfId="50"/>
    <cellStyle name="_Расчет RAB_22072008_PR.PROG.WARM.NOTCOMBI.2012.2.16_v1.4(04.04.11) " xfId="50"/>
    <cellStyle name="_Расчет RAB_22072008_Книга2_PR.PROG.WARM.NOTCOMBI.2012.2.16_v1.4(04.04.11) " xfId="50"/>
    <cellStyle name="_Расчет RAB_Лен и МОЭСК_с 2010 года_14.04.2009_со сглаж_version 3.0_без ФСК_PR.PROG.WARM.NOTCOMBI.2012.2.16_v1.4(04.04.11) " xfId="50"/>
    <cellStyle name="_Расчет RAB_Лен и МОЭСК_с 2010 года_14.04.2009_со сглаж_version 3.0_без ФСК_Книга2_PR.PROG.WARM.NOTCOMBI.2012.2.16_v1.4(04.04.11) " xfId="50"/>
    <cellStyle name="currency1" xfId="51"/>
    <cellStyle name="Currency2" xfId="52"/>
    <cellStyle name="currency3" xfId="53"/>
    <cellStyle name="currency4" xfId="54"/>
    <cellStyle name="Followed Hyperlink" xfId="55"/>
    <cellStyle name="Header 3" xfId="56"/>
    <cellStyle name="Hyperlink" xfId="57" builtinId="8"/>
    <cellStyle name="Normal1" xfId="58"/>
    <cellStyle name="Normal2" xfId="52"/>
    <cellStyle name="Percent1" xfId="52"/>
    <cellStyle name="Title 4" xfId="59"/>
    <cellStyle name="Гиперссылка" xfId="60"/>
    <cellStyle name="Гиперссылка 2" xfId="61"/>
    <cellStyle name="Гиперссылка 2 2" xfId="62"/>
    <cellStyle name="Гиперссылка 4" xfId="60"/>
    <cellStyle name="Заголовок" xfId="63"/>
    <cellStyle name="ЗаголовокСтолбца" xfId="64"/>
    <cellStyle name="Обычный 10" xfId="65"/>
    <cellStyle name="Обычный 12 2" xfId="66"/>
    <cellStyle name="Обычный 13" xfId="67"/>
    <cellStyle name="Обычный 14 8" xfId="68"/>
    <cellStyle name="Обычный 15" xfId="69"/>
    <cellStyle name="Обычный 2" xfId="68"/>
    <cellStyle name="Обычный 2 10 2" xfId="68"/>
    <cellStyle name="Обычный 2 2" xfId="70"/>
    <cellStyle name="Обычный 3" xfId="65"/>
    <cellStyle name="Обычный 3 2" xfId="71"/>
    <cellStyle name="Обычный 3 3" xfId="72"/>
    <cellStyle name="Обычный 3 3 2" xfId="72"/>
    <cellStyle name="Обычный 4" xfId="71"/>
    <cellStyle name="Обычный 5" xfId="71"/>
    <cellStyle name="Обычный 6" xfId="73"/>
    <cellStyle name="Обычный 7" xfId="73"/>
    <cellStyle name="Обычный 8" xfId="73"/>
    <cellStyle name="Обычный 9" xfId="73"/>
    <cellStyle name="Обычный_JKH.OPEN.INFO.HVS(v3.5)_цены161210" xfId="66"/>
    <cellStyle name="Обычный_JKH.OPEN.INFO.PRICE.VO_v4.0(10.02.11)" xfId="65"/>
    <cellStyle name="Обычный_MINENERGO.340.PRIL79(v0.1)" xfId="68"/>
    <cellStyle name="Обычный_PREDEL.JKH.2010(v1.3)" xfId="65"/>
    <cellStyle name="Обычный_razrabotka_sablonov_po_WKU" xfId="68"/>
    <cellStyle name="Обычный_SIMPLE_1_massive2" xfId="74"/>
    <cellStyle name="Обычный_ЖКУ_проект3" xfId="68"/>
    <cellStyle name="Обычный_Мониторинг инвестиций" xfId="68"/>
    <cellStyle name="Обычный_Шаблон по источникам для Модуля Реестр (2)" xfId="66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sharedStrings" Target="sharedStrings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3" Type="http://schemas.openxmlformats.org/officeDocument/2006/relationships/hyperlink" Target="mailto:emup_ekonom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BBCD345-288B-3E87-3B3C-49297F4797B7}" mc:Ignorable="x14ac xr xr2 xr3">
  <dimension ref="A1:AB21"/>
  <sheetViews>
    <sheetView topLeftCell="A1" showGridLines="0" showRowColHeaders="0" workbookViewId="0">
      <selection activeCell="A1" sqref="A1"/>
    </sheetView>
  </sheetViews>
  <sheetFormatPr defaultColWidth="11.00390625" customHeight="1" defaultRowHeight="12.75"/>
  <cols>
    <col min="1" max="1" style="1044" width="5.421875" customWidth="1"/>
    <col min="2" max="2" style="1045" width="9.140625" customWidth="1"/>
    <col min="3" max="3" style="1046" width="16.421875" customWidth="1"/>
    <col min="4" max="4" style="1047" width="6.28125" customWidth="1"/>
    <col min="5" max="5" style="1048" width="6.28125" customWidth="1"/>
    <col min="6" max="6" style="1049" width="6.28125" customWidth="1"/>
    <col min="7" max="7" style="1050" width="6.28125" customWidth="1"/>
    <col min="8" max="8" style="1051" width="6.28125" customWidth="1"/>
    <col min="9" max="9" style="1052" width="6.28125" customWidth="1"/>
    <col min="10" max="10" style="1053" width="6.28125" customWidth="1"/>
    <col min="11" max="11" style="1054" width="6.28125" customWidth="1"/>
    <col min="12" max="12" style="1055" width="6.28125" customWidth="1"/>
    <col min="13" max="13" style="1056" width="6.28125" customWidth="1"/>
    <col min="14" max="14" style="1057" width="6.28125" customWidth="1"/>
    <col min="15" max="15" style="1058" width="6.28125" customWidth="1"/>
    <col min="16" max="16" style="1059" width="6.28125" customWidth="1"/>
    <col min="17" max="17" style="1060" width="6.28125" customWidth="1"/>
    <col min="18" max="18" style="1061" width="6.28125" customWidth="1"/>
    <col min="19" max="19" style="1062" width="6.28125" customWidth="1"/>
    <col min="20" max="20" style="1063" width="6.28125" customWidth="1"/>
    <col min="21" max="21" style="1064" width="6.28125" customWidth="1"/>
    <col min="22" max="22" style="1065" width="6.28125" customWidth="1"/>
    <col min="23" max="23" style="1066" width="6.28125" customWidth="1"/>
    <col min="24" max="24" style="1067" width="6.28125" customWidth="1"/>
    <col min="25" max="25" style="1068" width="6.28125" customWidth="1"/>
    <col min="26" max="26" style="1069" width="11.00390625"/>
    <col min="27" max="27" style="1070" width="11.00390625"/>
    <col min="28" max="28" style="1071" width="11.00390625"/>
  </cols>
  <sheetData>
    <row customHeight="1" ht="15.75">
      <c r="A1" s="690"/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2"/>
      <c r="Z1" s="691"/>
      <c r="AA1" s="693" t="s">
        <v>0</v>
      </c>
      <c r="AB1" s="691"/>
    </row>
    <row customHeight="1" ht="17.25">
      <c r="A2" s="691"/>
      <c r="B2" s="778" t="s">
        <v>1</v>
      </c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694"/>
      <c r="R2" s="694"/>
      <c r="S2" s="694"/>
      <c r="T2" s="694"/>
      <c r="U2" s="694"/>
      <c r="V2" s="695"/>
      <c r="W2" s="694"/>
      <c r="X2" s="694"/>
      <c r="Y2" s="692"/>
      <c r="Z2" s="691"/>
      <c r="AA2" s="693"/>
      <c r="AB2" s="691"/>
    </row>
    <row customHeight="1" ht="15.75">
      <c r="A3" s="691"/>
      <c r="B3" s="779" t="s">
        <v>2</v>
      </c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695"/>
      <c r="R3" s="695"/>
      <c r="S3" s="694"/>
      <c r="T3" s="694"/>
      <c r="U3" s="694"/>
      <c r="V3" s="695"/>
      <c r="W3" s="695"/>
      <c r="X3" s="695"/>
      <c r="Y3" s="695"/>
      <c r="Z3" s="691"/>
      <c r="AA3" s="693"/>
      <c r="AB3" s="691"/>
    </row>
    <row customHeight="1" ht="17.25">
      <c r="A4" s="691"/>
      <c r="B4" s="696"/>
      <c r="C4" s="691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695"/>
      <c r="R4" s="695"/>
      <c r="S4" s="695"/>
      <c r="T4" s="695"/>
      <c r="U4" s="695"/>
      <c r="V4" s="695"/>
      <c r="W4" s="695"/>
      <c r="X4" s="695"/>
      <c r="Y4" s="695"/>
      <c r="Z4" s="691"/>
      <c r="AA4" s="693"/>
      <c r="AB4" s="691"/>
    </row>
    <row customHeight="1" ht="33.75">
      <c r="A5" s="697"/>
      <c r="B5" s="780" t="s">
        <v>3</v>
      </c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2"/>
      <c r="Z5" s="697"/>
      <c r="AA5" s="693"/>
      <c r="AB5" s="697"/>
    </row>
    <row customHeight="1" ht="15">
      <c r="A6" s="698"/>
      <c r="B6" s="769" t="s">
        <v>4</v>
      </c>
      <c r="C6" s="772"/>
      <c r="D6" s="699"/>
      <c r="E6" s="699"/>
      <c r="F6" s="699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700"/>
      <c r="Z6" s="701"/>
      <c r="AA6" s="702"/>
      <c r="AB6" s="702"/>
    </row>
    <row customHeight="1" ht="15">
      <c r="A7" s="698"/>
      <c r="B7" s="769"/>
      <c r="C7" s="772"/>
      <c r="D7" s="699"/>
      <c r="E7" s="699"/>
      <c r="F7" s="703"/>
      <c r="G7" s="703"/>
      <c r="H7" s="703"/>
      <c r="I7" s="703"/>
      <c r="J7" s="703"/>
      <c r="K7" s="703"/>
      <c r="L7" s="703"/>
      <c r="M7" s="703"/>
      <c r="N7" s="703"/>
      <c r="O7" s="699"/>
      <c r="P7" s="703"/>
      <c r="Q7" s="703"/>
      <c r="R7" s="703"/>
      <c r="S7" s="703"/>
      <c r="T7" s="703"/>
      <c r="U7" s="703"/>
      <c r="V7" s="703"/>
      <c r="W7" s="703"/>
      <c r="X7" s="703"/>
      <c r="Y7" s="700"/>
      <c r="Z7" s="701"/>
      <c r="AA7" s="702"/>
      <c r="AB7" s="702"/>
    </row>
    <row customHeight="1" ht="15">
      <c r="A8" s="698"/>
      <c r="B8" s="769"/>
      <c r="C8" s="772"/>
      <c r="D8" s="704"/>
      <c r="E8" s="705" t="s">
        <v>5</v>
      </c>
      <c r="F8" s="783" t="s">
        <v>6</v>
      </c>
      <c r="G8" s="771"/>
      <c r="H8" s="771"/>
      <c r="I8" s="771"/>
      <c r="J8" s="771"/>
      <c r="K8" s="771"/>
      <c r="L8" s="771"/>
      <c r="M8" s="771"/>
      <c r="N8" s="704"/>
      <c r="O8" s="706" t="s">
        <v>5</v>
      </c>
      <c r="P8" s="784" t="s">
        <v>7</v>
      </c>
      <c r="Q8" s="785"/>
      <c r="R8" s="785"/>
      <c r="S8" s="785"/>
      <c r="T8" s="785"/>
      <c r="U8" s="785"/>
      <c r="V8" s="785"/>
      <c r="W8" s="785"/>
      <c r="X8" s="785"/>
      <c r="Y8" s="700"/>
      <c r="Z8" s="701"/>
      <c r="AA8" s="702"/>
      <c r="AB8" s="702"/>
    </row>
    <row customHeight="1" ht="15">
      <c r="A9" s="698"/>
      <c r="B9" s="769"/>
      <c r="C9" s="772"/>
      <c r="D9" s="704"/>
      <c r="E9" s="707" t="s">
        <v>5</v>
      </c>
      <c r="F9" s="783" t="s">
        <v>8</v>
      </c>
      <c r="G9" s="771"/>
      <c r="H9" s="771"/>
      <c r="I9" s="771"/>
      <c r="J9" s="771"/>
      <c r="K9" s="771"/>
      <c r="L9" s="771"/>
      <c r="M9" s="771"/>
      <c r="N9" s="704"/>
      <c r="O9" s="708" t="s">
        <v>5</v>
      </c>
      <c r="P9" s="784" t="s">
        <v>9</v>
      </c>
      <c r="Q9" s="785"/>
      <c r="R9" s="785"/>
      <c r="S9" s="785"/>
      <c r="T9" s="785"/>
      <c r="U9" s="785"/>
      <c r="V9" s="785"/>
      <c r="W9" s="785"/>
      <c r="X9" s="785"/>
      <c r="Y9" s="700"/>
      <c r="Z9" s="701"/>
      <c r="AA9" s="702"/>
      <c r="AB9" s="702"/>
    </row>
    <row customHeight="1" ht="30">
      <c r="A10" s="698"/>
      <c r="B10" s="769"/>
      <c r="C10" s="770"/>
      <c r="D10" s="709"/>
      <c r="E10" s="710"/>
      <c r="F10" s="703"/>
      <c r="G10" s="703"/>
      <c r="H10" s="703"/>
      <c r="I10" s="703"/>
      <c r="J10" s="703"/>
      <c r="K10" s="703"/>
      <c r="L10" s="703"/>
      <c r="M10" s="703"/>
      <c r="N10" s="703"/>
      <c r="O10" s="710"/>
      <c r="P10" s="703"/>
      <c r="Q10" s="703"/>
      <c r="R10" s="703"/>
      <c r="S10" s="703"/>
      <c r="T10" s="703"/>
      <c r="U10" s="703"/>
      <c r="V10" s="703"/>
      <c r="W10" s="703"/>
      <c r="X10" s="703"/>
      <c r="Y10" s="700"/>
      <c r="Z10" s="701"/>
      <c r="AA10" s="702"/>
      <c r="AB10" s="702"/>
    </row>
    <row customHeight="1" ht="19.5">
      <c r="A11" s="698"/>
      <c r="B11" s="767" t="s">
        <v>10</v>
      </c>
      <c r="C11" s="768"/>
      <c r="D11" s="704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00"/>
      <c r="Z11" s="701"/>
      <c r="AA11" s="702"/>
      <c r="AB11" s="702"/>
    </row>
    <row customHeight="1" ht="69">
      <c r="A12" s="698"/>
      <c r="B12" s="769"/>
      <c r="C12" s="770"/>
      <c r="D12" s="712"/>
      <c r="E12" s="771" t="s">
        <v>11</v>
      </c>
      <c r="F12" s="771"/>
      <c r="G12" s="771"/>
      <c r="H12" s="771"/>
      <c r="I12" s="771"/>
      <c r="J12" s="771"/>
      <c r="K12" s="771"/>
      <c r="L12" s="771"/>
      <c r="M12" s="771"/>
      <c r="N12" s="771"/>
      <c r="O12" s="771"/>
      <c r="P12" s="771"/>
      <c r="Q12" s="771"/>
      <c r="R12" s="771"/>
      <c r="S12" s="771"/>
      <c r="T12" s="771"/>
      <c r="U12" s="771"/>
      <c r="V12" s="771"/>
      <c r="W12" s="771"/>
      <c r="X12" s="771"/>
      <c r="Y12" s="700"/>
      <c r="Z12" s="701"/>
      <c r="AA12" s="702"/>
      <c r="AB12" s="702"/>
    </row>
    <row customHeight="1" ht="15">
      <c r="A13" s="698"/>
      <c r="B13" s="767" t="s">
        <v>12</v>
      </c>
      <c r="C13" s="768"/>
      <c r="D13" s="699"/>
      <c r="E13" s="711"/>
      <c r="F13" s="711"/>
      <c r="G13" s="711"/>
      <c r="H13" s="711"/>
      <c r="I13" s="711"/>
      <c r="J13" s="711"/>
      <c r="K13" s="711"/>
      <c r="L13" s="711"/>
      <c r="M13" s="711"/>
      <c r="N13" s="711"/>
      <c r="O13" s="711"/>
      <c r="P13" s="711"/>
      <c r="Q13" s="711"/>
      <c r="R13" s="711"/>
      <c r="S13" s="711"/>
      <c r="T13" s="711"/>
      <c r="U13" s="711"/>
      <c r="V13" s="711"/>
      <c r="W13" s="711"/>
      <c r="X13" s="711"/>
      <c r="Y13" s="700"/>
      <c r="Z13" s="701"/>
      <c r="AA13" s="702"/>
      <c r="AB13" s="702"/>
    </row>
    <row customHeight="1" ht="57">
      <c r="A14" s="698"/>
      <c r="B14" s="769"/>
      <c r="C14" s="772"/>
      <c r="D14" s="704"/>
      <c r="E14" s="775" t="s">
        <v>13</v>
      </c>
      <c r="F14" s="775"/>
      <c r="G14" s="775"/>
      <c r="H14" s="775"/>
      <c r="I14" s="775"/>
      <c r="J14" s="775"/>
      <c r="K14" s="775"/>
      <c r="L14" s="775"/>
      <c r="M14" s="775"/>
      <c r="N14" s="775"/>
      <c r="O14" s="775"/>
      <c r="P14" s="775"/>
      <c r="Q14" s="775"/>
      <c r="R14" s="775"/>
      <c r="S14" s="775"/>
      <c r="T14" s="775"/>
      <c r="U14" s="775"/>
      <c r="V14" s="775"/>
      <c r="W14" s="775"/>
      <c r="X14" s="775"/>
      <c r="Y14" s="700"/>
      <c r="Z14" s="701"/>
      <c r="AA14" s="702"/>
      <c r="AB14" s="702"/>
    </row>
    <row customHeight="1" ht="16.5">
      <c r="A15" s="698"/>
      <c r="B15" s="773"/>
      <c r="C15" s="774"/>
      <c r="D15" s="713"/>
      <c r="E15" s="714"/>
      <c r="F15" s="714"/>
      <c r="G15" s="714"/>
      <c r="H15" s="714"/>
      <c r="I15" s="714"/>
      <c r="J15" s="714"/>
      <c r="K15" s="714"/>
      <c r="L15" s="714"/>
      <c r="M15" s="714"/>
      <c r="N15" s="714"/>
      <c r="O15" s="714"/>
      <c r="P15" s="714"/>
      <c r="Q15" s="714"/>
      <c r="R15" s="714"/>
      <c r="S15" s="714"/>
      <c r="T15" s="714"/>
      <c r="U15" s="714"/>
      <c r="V15" s="714"/>
      <c r="W15" s="714"/>
      <c r="X15" s="714"/>
      <c r="Y15" s="715"/>
      <c r="Z15" s="701"/>
      <c r="AA15" s="716"/>
      <c r="AB15" s="702"/>
    </row>
    <row customHeight="1" ht="95.25">
      <c r="A16" s="691"/>
      <c r="B16" s="776"/>
      <c r="C16" s="777"/>
      <c r="D16" s="777"/>
      <c r="E16" s="777"/>
      <c r="F16" s="777"/>
      <c r="G16" s="777"/>
      <c r="H16" s="777"/>
      <c r="I16" s="777"/>
      <c r="J16" s="777"/>
      <c r="K16" s="777"/>
      <c r="L16" s="777"/>
      <c r="M16" s="777"/>
      <c r="N16" s="777"/>
      <c r="O16" s="777"/>
      <c r="P16" s="777"/>
      <c r="Q16" s="777"/>
      <c r="R16" s="777"/>
      <c r="S16" s="777"/>
      <c r="T16" s="777"/>
      <c r="U16" s="777"/>
      <c r="V16" s="777"/>
      <c r="W16" s="777"/>
      <c r="X16" s="777"/>
      <c r="Y16" s="777"/>
      <c r="Z16" s="691"/>
      <c r="AA16" s="693"/>
      <c r="AB16" s="691"/>
    </row>
    <row customHeight="1" ht="14.25">
      <c r="A17" s="691"/>
      <c r="B17" s="691"/>
      <c r="C17" s="691"/>
      <c r="D17" s="691"/>
      <c r="E17" s="691"/>
      <c r="F17" s="691"/>
      <c r="G17" s="691"/>
      <c r="H17" s="691"/>
      <c r="I17" s="691"/>
      <c r="J17" s="691"/>
      <c r="K17" s="691"/>
      <c r="L17" s="691"/>
      <c r="M17" s="691"/>
      <c r="N17" s="691"/>
      <c r="O17" s="691"/>
      <c r="P17" s="691"/>
      <c r="Q17" s="691"/>
      <c r="R17" s="691"/>
      <c r="S17" s="691"/>
      <c r="T17" s="691"/>
      <c r="U17" s="691"/>
      <c r="V17" s="691"/>
      <c r="W17" s="691"/>
      <c r="X17" s="691"/>
      <c r="Y17" s="692"/>
      <c r="Z17" s="691"/>
      <c r="AA17" s="693"/>
      <c r="AB17" s="691"/>
    </row>
    <row customHeight="1" ht="14.25">
      <c r="A18" s="691"/>
      <c r="B18" s="691"/>
      <c r="C18" s="691"/>
      <c r="D18" s="691"/>
      <c r="E18" s="691"/>
      <c r="F18" s="691"/>
      <c r="G18" s="691"/>
      <c r="H18" s="691"/>
      <c r="I18" s="691"/>
      <c r="J18" s="691"/>
      <c r="K18" s="691"/>
      <c r="L18" s="691"/>
      <c r="M18" s="691"/>
      <c r="N18" s="691"/>
      <c r="O18" s="691"/>
      <c r="P18" s="691"/>
      <c r="Q18" s="691"/>
      <c r="R18" s="691"/>
      <c r="S18" s="691"/>
      <c r="T18" s="691"/>
      <c r="U18" s="691"/>
      <c r="V18" s="691"/>
      <c r="W18" s="691"/>
      <c r="X18" s="691"/>
      <c r="Y18" s="692"/>
      <c r="Z18" s="691"/>
      <c r="AA18" s="693"/>
      <c r="AB18" s="691"/>
    </row>
    <row customHeight="1" ht="14.25">
      <c r="A19" s="691"/>
      <c r="B19" s="691"/>
      <c r="C19" s="691"/>
      <c r="D19" s="691"/>
      <c r="E19" s="691"/>
      <c r="F19" s="691"/>
      <c r="G19" s="691"/>
      <c r="H19" s="691"/>
      <c r="I19" s="691"/>
      <c r="J19" s="691"/>
      <c r="K19" s="691"/>
      <c r="L19" s="691"/>
      <c r="M19" s="691"/>
      <c r="N19" s="691"/>
      <c r="O19" s="691"/>
      <c r="P19" s="691"/>
      <c r="Q19" s="691"/>
      <c r="R19" s="691"/>
      <c r="S19" s="691"/>
      <c r="T19" s="691"/>
      <c r="U19" s="691"/>
      <c r="V19" s="691"/>
      <c r="W19" s="691"/>
      <c r="X19" s="691"/>
      <c r="Y19" s="692"/>
      <c r="Z19" s="691"/>
      <c r="AA19" s="693"/>
      <c r="AB19" s="691"/>
    </row>
    <row customHeight="1" ht="14.25">
      <c r="A20" s="691"/>
      <c r="B20" s="691"/>
      <c r="C20" s="691"/>
      <c r="D20" s="691"/>
      <c r="E20" s="691"/>
      <c r="F20" s="691"/>
      <c r="G20" s="691"/>
      <c r="H20" s="691"/>
      <c r="I20" s="691"/>
      <c r="J20" s="691"/>
      <c r="K20" s="691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2"/>
      <c r="Z20" s="691"/>
      <c r="AA20" s="693"/>
      <c r="AB20" s="691"/>
    </row>
    <row customHeight="1" ht="14.25">
      <c r="A21" s="691"/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R21" s="691"/>
      <c r="S21" s="691"/>
      <c r="T21" s="691"/>
      <c r="U21" s="691"/>
      <c r="V21" s="691"/>
      <c r="W21" s="691"/>
      <c r="X21" s="691"/>
      <c r="Y21" s="692"/>
      <c r="Z21" s="691"/>
      <c r="AA21" s="693"/>
      <c r="AB21" s="691"/>
    </row>
  </sheetData>
  <sheetProtection formatColumns="0" formatRows="0" sort="0" autoFilter="0" insertRows="0" insertColumns="1" deleteRows="0" deleteColumns="0"/>
  <mergeCells count="13">
    <mergeCell ref="B2:P2"/>
    <mergeCell ref="B3:P3"/>
    <mergeCell ref="B5:Y5"/>
    <mergeCell ref="B6:C10"/>
    <mergeCell ref="F8:M8"/>
    <mergeCell ref="P8:X8"/>
    <mergeCell ref="F9:M9"/>
    <mergeCell ref="P9:X9"/>
    <mergeCell ref="B11:C12"/>
    <mergeCell ref="E12:X12"/>
    <mergeCell ref="B13:C15"/>
    <mergeCell ref="E14:X14"/>
    <mergeCell ref="B16:Y16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2BFD50F-9ED3-C5EB-88A3-B8B5D575B6E2}" mc:Ignorable="x14ac xr xr2 xr3">
  <sheetPr>
    <tabColor rgb="FFCCCCFF"/>
    <pageSetUpPr fitToPage="1"/>
  </sheetPr>
  <dimension ref="A1:L13"/>
  <sheetViews>
    <sheetView topLeftCell="A1" showGridLines="0" zoomScale="90" workbookViewId="0">
      <selection activeCell="E12" sqref="E12"/>
    </sheetView>
  </sheetViews>
  <sheetFormatPr defaultColWidth="9.140625" customHeight="1" defaultRowHeight="15"/>
  <cols>
    <col min="1" max="2" style="1561" width="9.140625" hidden="1"/>
    <col min="3" max="3" style="1588" width="3.7109375" customWidth="1"/>
    <col min="4" max="4" style="1561" width="6.28125" customWidth="1"/>
    <col min="5" max="5" style="1561" width="94.8515625" customWidth="1"/>
    <col min="6" max="11" style="1561" width="9.140625"/>
    <col min="12" max="12" style="1586" width="9.140625"/>
  </cols>
  <sheetData>
    <row s="1561" customFormat="1" customHeight="1" ht="15" hidden="1">
      <c r="C1" s="195"/>
      <c r="L1" s="245"/>
    </row>
    <row s="1561" customFormat="1" customHeight="1" ht="15" hidden="1">
      <c r="C2" s="195"/>
      <c r="L2" s="245"/>
    </row>
    <row s="1561" customFormat="1" customHeight="1" ht="15" hidden="1">
      <c r="C3" s="195"/>
      <c r="L3" s="245"/>
    </row>
    <row s="1561" customFormat="1" customHeight="1" ht="15" hidden="1">
      <c r="C4" s="195"/>
      <c r="L4" s="245"/>
    </row>
    <row s="1561" customFormat="1" customHeight="1" ht="15" hidden="1">
      <c r="C5" s="195"/>
      <c r="L5" s="245"/>
    </row>
    <row s="1564" customFormat="1" customHeight="1" ht="5.25">
      <c r="C6" s="491"/>
      <c r="D6" s="492"/>
      <c r="E6" s="492"/>
    </row>
    <row s="1561" customFormat="1" customHeight="1" ht="22.5">
      <c r="C7" s="196"/>
      <c r="D7" s="907" t="s">
        <v>187</v>
      </c>
      <c r="E7" s="907"/>
      <c r="L7" s="245"/>
    </row>
    <row s="1564" customFormat="1" customHeight="1" ht="5.25">
      <c r="C8" s="491"/>
      <c r="D8" s="492"/>
      <c r="E8" s="492"/>
    </row>
    <row s="1561" customFormat="1" customHeight="1" ht="22.5">
      <c r="C9" s="196"/>
      <c r="D9" s="167" t="s">
        <v>62</v>
      </c>
      <c r="E9" s="166" t="s">
        <v>86</v>
      </c>
      <c r="L9" s="245"/>
    </row>
    <row s="1561" customFormat="1" customHeight="1" ht="11.25" hidden="1">
      <c r="C10" s="196"/>
      <c r="D10" s="184" t="s">
        <v>67</v>
      </c>
      <c r="E10" s="184" t="s">
        <v>68</v>
      </c>
      <c r="L10" s="245"/>
    </row>
    <row s="1561" customFormat="1" customHeight="1" ht="15" hidden="1">
      <c r="C11" s="196"/>
      <c r="D11" s="191">
        <v>0</v>
      </c>
      <c r="E11" s="168"/>
      <c r="L11" s="245"/>
    </row>
    <row customHeight="1" ht="15">
      <c r="A12" s="1193"/>
      <c r="B12" s="1193"/>
      <c r="C12" s="1193" t="s">
        <v>65</v>
      </c>
      <c r="D12" s="239" t="s">
        <v>67</v>
      </c>
      <c r="E12" s="240" t="s">
        <v>188</v>
      </c>
      <c r="F12" s="1193"/>
      <c r="G12" s="1193"/>
      <c r="H12" s="1193"/>
      <c r="I12" s="1193"/>
      <c r="J12" s="1193"/>
      <c r="K12" s="1193"/>
      <c r="L12" s="1193"/>
    </row>
    <row s="1561" customFormat="1" customHeight="1" ht="15">
      <c r="C13" s="196"/>
      <c r="D13" s="988"/>
      <c r="E13" s="989" t="s">
        <v>189</v>
      </c>
      <c r="L13" s="245"/>
    </row>
  </sheetData>
  <sheetProtection formatColumns="0" formatRows="0" autoFilter="0" sort="0" insertRows="0" insertColumns="1" deleteRows="0" deleteColumns="0"/>
  <mergeCells count="1">
    <mergeCell ref="D7:E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542C82-BC96-2429-3E7C-BBBD76068DF2}" mc:Ignorable="x14ac xr xr2 xr3">
  <sheetPr>
    <tabColor rgb="FFFFCC99"/>
  </sheetPr>
  <dimension ref="A1:B46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36.28125" customWidth="1"/>
    <col min="2" max="2" style="1219" width="21.140625" customWidth="1"/>
  </cols>
  <sheetData>
    <row customHeight="1" ht="11.25">
      <c r="A1" s="140" t="s">
        <v>190</v>
      </c>
      <c r="B1" s="140" t="s">
        <v>191</v>
      </c>
    </row>
    <row customHeight="1" ht="11.25">
      <c r="A2" s="135" t="s">
        <v>192</v>
      </c>
      <c r="B2" s="135" t="s">
        <v>193</v>
      </c>
    </row>
    <row customHeight="1" ht="11.25">
      <c r="A3" s="135" t="s">
        <v>194</v>
      </c>
      <c r="B3" s="135" t="s">
        <v>195</v>
      </c>
    </row>
    <row customHeight="1" ht="11.25">
      <c r="A4" s="135" t="s">
        <v>196</v>
      </c>
      <c r="B4" s="135" t="s">
        <v>197</v>
      </c>
    </row>
    <row customHeight="1" ht="11.25">
      <c r="A5" s="135" t="s">
        <v>198</v>
      </c>
      <c r="B5" s="135" t="s">
        <v>199</v>
      </c>
    </row>
    <row customHeight="1" ht="11.25">
      <c r="A6" s="135" t="s">
        <v>132</v>
      </c>
      <c r="B6" s="135" t="s">
        <v>200</v>
      </c>
    </row>
    <row customHeight="1" ht="11.25">
      <c r="A7" s="135" t="s">
        <v>201</v>
      </c>
      <c r="B7" s="135" t="s">
        <v>202</v>
      </c>
    </row>
    <row customHeight="1" ht="11.25">
      <c r="A8" s="135" t="s">
        <v>203</v>
      </c>
      <c r="B8" s="135" t="s">
        <v>204</v>
      </c>
    </row>
    <row customHeight="1" ht="11.25">
      <c r="A9" s="135" t="s">
        <v>205</v>
      </c>
      <c r="B9" s="135" t="s">
        <v>206</v>
      </c>
    </row>
    <row customHeight="1" ht="11.25">
      <c r="A10" s="135" t="s">
        <v>207</v>
      </c>
      <c r="B10" s="135" t="s">
        <v>208</v>
      </c>
    </row>
    <row customHeight="1" ht="11.25">
      <c r="A11" s="135" t="s">
        <v>209</v>
      </c>
      <c r="B11" s="135" t="s">
        <v>210</v>
      </c>
    </row>
    <row customHeight="1" ht="11.25">
      <c r="A12" s="135" t="s">
        <v>187</v>
      </c>
      <c r="B12" s="135" t="s">
        <v>211</v>
      </c>
    </row>
    <row customHeight="1" ht="11.25">
      <c r="A13" s="135" t="s">
        <v>212</v>
      </c>
      <c r="B13" s="135" t="s">
        <v>213</v>
      </c>
    </row>
    <row customHeight="1" ht="11.25">
      <c r="A14" s="135"/>
      <c r="B14" s="135" t="s">
        <v>214</v>
      </c>
    </row>
    <row customHeight="1" ht="11.25">
      <c r="A15" s="135"/>
      <c r="B15" s="135" t="s">
        <v>215</v>
      </c>
    </row>
    <row customHeight="1" ht="11.25">
      <c r="A16" s="135"/>
      <c r="B16" s="135" t="s">
        <v>216</v>
      </c>
    </row>
    <row customHeight="1" ht="11.25">
      <c r="A17" s="135"/>
      <c r="B17" s="135" t="s">
        <v>217</v>
      </c>
    </row>
    <row customHeight="1" ht="11.25">
      <c r="A18" s="135"/>
      <c r="B18" s="135" t="s">
        <v>218</v>
      </c>
    </row>
    <row customHeight="1" ht="11.25">
      <c r="A19" s="135"/>
      <c r="B19" s="135" t="s">
        <v>219</v>
      </c>
    </row>
    <row customHeight="1" ht="11.25">
      <c r="A20" s="135"/>
      <c r="B20" s="135" t="s">
        <v>220</v>
      </c>
    </row>
    <row customHeight="1" ht="11.25">
      <c r="A21" s="135"/>
      <c r="B21" s="135" t="s">
        <v>221</v>
      </c>
    </row>
    <row customHeight="1" ht="11.25">
      <c r="A22" s="135"/>
      <c r="B22" s="135" t="s">
        <v>222</v>
      </c>
    </row>
    <row customHeight="1" ht="11.25">
      <c r="A23" s="135"/>
      <c r="B23" s="135" t="s">
        <v>223</v>
      </c>
    </row>
    <row customHeight="1" ht="11.25">
      <c r="A24" s="135"/>
      <c r="B24" s="135" t="s">
        <v>224</v>
      </c>
    </row>
    <row customHeight="1" ht="11.25">
      <c r="A25" s="135"/>
      <c r="B25" s="135" t="s">
        <v>225</v>
      </c>
    </row>
    <row customHeight="1" ht="11.25">
      <c r="A26" s="135"/>
      <c r="B26" s="135" t="s">
        <v>226</v>
      </c>
    </row>
    <row customHeight="1" ht="11.25">
      <c r="A27" s="135"/>
      <c r="B27" s="135" t="s">
        <v>227</v>
      </c>
    </row>
    <row customHeight="1" ht="11.25">
      <c r="A28" s="135"/>
      <c r="B28" s="135" t="s">
        <v>228</v>
      </c>
    </row>
    <row customHeight="1" ht="11.25">
      <c r="A29" s="135"/>
      <c r="B29" s="135" t="s">
        <v>229</v>
      </c>
    </row>
    <row customHeight="1" ht="11.25">
      <c r="A30" s="135"/>
      <c r="B30" s="135" t="s">
        <v>230</v>
      </c>
    </row>
    <row customHeight="1" ht="11.25">
      <c r="A31" s="135"/>
      <c r="B31" s="135" t="s">
        <v>231</v>
      </c>
    </row>
    <row customHeight="1" ht="11.25">
      <c r="A32" s="135"/>
      <c r="B32" s="135" t="s">
        <v>232</v>
      </c>
    </row>
    <row customHeight="1" ht="11.25">
      <c r="A33" s="135"/>
      <c r="B33" s="135" t="s">
        <v>233</v>
      </c>
    </row>
    <row customHeight="1" ht="11.25">
      <c r="A34" s="135"/>
      <c r="B34" s="135" t="s">
        <v>234</v>
      </c>
    </row>
    <row customHeight="1" ht="11.25">
      <c r="A35" s="135"/>
      <c r="B35" s="135" t="s">
        <v>235</v>
      </c>
    </row>
    <row customHeight="1" ht="11.25">
      <c r="A36" s="135"/>
      <c r="B36" s="135" t="s">
        <v>236</v>
      </c>
    </row>
    <row customHeight="1" ht="11.25">
      <c r="A37" s="135"/>
      <c r="B37" s="135" t="s">
        <v>237</v>
      </c>
    </row>
    <row customHeight="1" ht="11.25">
      <c r="A38" s="135"/>
      <c r="B38" s="135" t="s">
        <v>238</v>
      </c>
    </row>
    <row customHeight="1" ht="11.25">
      <c r="A39" s="135"/>
      <c r="B39" s="135" t="s">
        <v>239</v>
      </c>
    </row>
    <row customHeight="1" ht="11.25">
      <c r="A40" s="135"/>
      <c r="B40" s="135" t="s">
        <v>240</v>
      </c>
    </row>
    <row customHeight="1" ht="11.25">
      <c r="A41" s="135"/>
      <c r="B41" s="135" t="s">
        <v>241</v>
      </c>
    </row>
    <row customHeight="1" ht="11.25">
      <c r="A42" s="135"/>
      <c r="B42" s="135" t="s">
        <v>242</v>
      </c>
    </row>
    <row customHeight="1" ht="11.25">
      <c r="A43" s="135"/>
      <c r="B43" s="135" t="s">
        <v>243</v>
      </c>
    </row>
    <row customHeight="1" ht="11.25">
      <c r="A44" s="135"/>
      <c r="B44" s="135" t="s">
        <v>244</v>
      </c>
    </row>
    <row customHeight="1" ht="11.25">
      <c r="A45" s="135"/>
      <c r="B45" s="135" t="s">
        <v>245</v>
      </c>
    </row>
    <row customHeight="1" ht="11.25">
      <c r="A46" s="135"/>
      <c r="B46" s="135"/>
    </row>
    <row customHeight="1" ht="11.25">
      <c r="A47" s="135"/>
      <c r="B47" s="135"/>
    </row>
    <row customHeight="1" ht="11.25">
      <c r="A48" s="135"/>
      <c r="B48" s="135"/>
    </row>
    <row customHeight="1" ht="11.25">
      <c r="A49" s="135"/>
      <c r="B49" s="135"/>
    </row>
    <row customHeight="1" ht="11.25">
      <c r="A50" s="135"/>
      <c r="B50" s="135"/>
    </row>
    <row customHeight="1" ht="11.25">
      <c r="A51" s="135"/>
      <c r="B51" s="135"/>
    </row>
    <row customHeight="1" ht="11.25">
      <c r="A52" s="135"/>
      <c r="B52" s="135"/>
    </row>
    <row customHeight="1" ht="11.25">
      <c r="A53" s="135"/>
      <c r="B53" s="135"/>
    </row>
    <row customHeight="1" ht="11.25">
      <c r="A54" s="135"/>
      <c r="B54" s="135"/>
    </row>
    <row customHeight="1" ht="11.25">
      <c r="A55" s="135"/>
      <c r="B55" s="135"/>
    </row>
    <row customHeight="1" ht="11.25">
      <c r="A56" s="135"/>
      <c r="B56" s="135"/>
    </row>
    <row customHeight="1" ht="11.25">
      <c r="A57" s="135"/>
      <c r="B57" s="135"/>
    </row>
    <row customHeight="1" ht="11.25">
      <c r="A58" s="135"/>
      <c r="B58" s="135"/>
    </row>
    <row customHeight="1" ht="11.25">
      <c r="A59" s="135"/>
      <c r="B59" s="135"/>
    </row>
    <row customHeight="1" ht="11.25">
      <c r="A60" s="135"/>
      <c r="B60" s="135"/>
    </row>
    <row customHeight="1" ht="11.25">
      <c r="A61" s="135"/>
      <c r="B61" s="135"/>
    </row>
    <row customHeight="1" ht="11.25">
      <c r="A62" s="135"/>
      <c r="B62" s="135"/>
    </row>
    <row customHeight="1" ht="11.25">
      <c r="A63" s="135"/>
      <c r="B63" s="135"/>
    </row>
    <row customHeight="1" ht="11.25">
      <c r="A64" s="135"/>
      <c r="B64" s="135"/>
    </row>
    <row customHeight="1" ht="11.25">
      <c r="A65" s="135"/>
      <c r="B65" s="135"/>
    </row>
    <row customHeight="1" ht="11.25">
      <c r="A66" s="135"/>
      <c r="B66" s="135"/>
    </row>
    <row customHeight="1" ht="11.25">
      <c r="A67" s="135"/>
      <c r="B67" s="135"/>
    </row>
    <row customHeight="1" ht="11.25">
      <c r="A68" s="135"/>
      <c r="B68" s="135"/>
    </row>
    <row customHeight="1" ht="11.25">
      <c r="A69" s="135"/>
      <c r="B69" s="135"/>
    </row>
    <row customHeight="1" ht="11.25">
      <c r="A70" s="135"/>
      <c r="B70" s="135"/>
    </row>
    <row customHeight="1" ht="11.25">
      <c r="A71" s="135"/>
      <c r="B71" s="135"/>
    </row>
    <row customHeight="1" ht="11.25">
      <c r="A72" s="135"/>
      <c r="B72" s="135"/>
    </row>
    <row customHeight="1" ht="11.25">
      <c r="A73" s="135"/>
      <c r="B73" s="135"/>
    </row>
    <row customHeight="1" ht="11.25">
      <c r="A74" s="135"/>
      <c r="B74" s="135"/>
    </row>
    <row customHeight="1" ht="11.25">
      <c r="A75" s="135"/>
      <c r="B75" s="135"/>
    </row>
    <row customHeight="1" ht="11.25">
      <c r="A76" s="135"/>
      <c r="B76" s="135"/>
    </row>
    <row customHeight="1" ht="11.25">
      <c r="A77" s="135"/>
      <c r="B77" s="135"/>
    </row>
    <row customHeight="1" ht="11.25">
      <c r="A78" s="135"/>
      <c r="B78" s="135"/>
    </row>
    <row customHeight="1" ht="11.25">
      <c r="A79" s="135"/>
      <c r="B79" s="135"/>
    </row>
    <row customHeight="1" ht="11.25">
      <c r="A80" s="135"/>
      <c r="B80" s="135"/>
    </row>
    <row customHeight="1" ht="11.25">
      <c r="A81" s="135"/>
      <c r="B81" s="135"/>
    </row>
    <row customHeight="1" ht="11.25">
      <c r="A82" s="135"/>
      <c r="B82" s="135"/>
    </row>
    <row customHeight="1" ht="11.25">
      <c r="A83" s="135"/>
      <c r="B83" s="135"/>
    </row>
    <row customHeight="1" ht="11.25">
      <c r="A84" s="135"/>
      <c r="B84" s="135"/>
    </row>
    <row customHeight="1" ht="11.25">
      <c r="A85" s="135"/>
      <c r="B85" s="135"/>
    </row>
    <row customHeight="1" ht="11.25">
      <c r="A86" s="135"/>
      <c r="B86" s="135"/>
    </row>
    <row customHeight="1" ht="11.25">
      <c r="A87" s="135"/>
      <c r="B87" s="135"/>
    </row>
    <row customHeight="1" ht="11.25">
      <c r="A88" s="135"/>
      <c r="B88" s="135"/>
    </row>
    <row customHeight="1" ht="11.25">
      <c r="A89" s="135"/>
      <c r="B89" s="135"/>
    </row>
    <row customHeight="1" ht="11.25">
      <c r="A90" s="135"/>
      <c r="B90" s="135"/>
    </row>
    <row customHeight="1" ht="11.25">
      <c r="A91" s="135"/>
      <c r="B91" s="135"/>
    </row>
    <row customHeight="1" ht="11.25">
      <c r="A92" s="135"/>
      <c r="B92" s="135"/>
    </row>
    <row customHeight="1" ht="11.25">
      <c r="A93" s="135"/>
      <c r="B93" s="135"/>
    </row>
    <row customHeight="1" ht="11.25">
      <c r="A94" s="135"/>
      <c r="B94" s="135"/>
    </row>
    <row customHeight="1" ht="11.25">
      <c r="A95" s="135"/>
      <c r="B95" s="135"/>
    </row>
    <row customHeight="1" ht="11.25">
      <c r="A96" s="135"/>
      <c r="B96" s="135"/>
    </row>
    <row customHeight="1" ht="11.25">
      <c r="A97" s="135"/>
      <c r="B97" s="135"/>
    </row>
    <row customHeight="1" ht="11.25">
      <c r="A98" s="135"/>
      <c r="B98" s="135"/>
    </row>
    <row customHeight="1" ht="11.25">
      <c r="A99" s="135"/>
      <c r="B99" s="135"/>
    </row>
    <row customHeight="1" ht="11.25">
      <c r="A100" s="135"/>
      <c r="B100" s="135"/>
    </row>
    <row customHeight="1" ht="11.25">
      <c r="A101" s="135"/>
      <c r="B101" s="135"/>
    </row>
    <row customHeight="1" ht="11.25">
      <c r="A102" s="135"/>
      <c r="B102" s="135"/>
    </row>
    <row customHeight="1" ht="11.25">
      <c r="A103" s="135"/>
      <c r="B103" s="135"/>
    </row>
    <row customHeight="1" ht="11.25">
      <c r="A104" s="135"/>
      <c r="B104" s="135"/>
    </row>
    <row customHeight="1" ht="11.25">
      <c r="A105" s="135"/>
      <c r="B105" s="135"/>
    </row>
    <row customHeight="1" ht="11.25">
      <c r="A106" s="135"/>
      <c r="B106" s="135"/>
    </row>
    <row customHeight="1" ht="11.25">
      <c r="A107" s="135"/>
      <c r="B107" s="135"/>
    </row>
    <row customHeight="1" ht="11.25">
      <c r="A108" s="135"/>
      <c r="B108" s="135"/>
    </row>
    <row customHeight="1" ht="11.25">
      <c r="A109" s="135"/>
      <c r="B109" s="135"/>
    </row>
    <row customHeight="1" ht="11.25">
      <c r="A110" s="135"/>
      <c r="B110" s="135"/>
    </row>
    <row customHeight="1" ht="11.25">
      <c r="A111" s="135"/>
      <c r="B111" s="135"/>
    </row>
    <row customHeight="1" ht="11.25">
      <c r="A112" s="135"/>
      <c r="B112" s="135"/>
    </row>
    <row customHeight="1" ht="11.25">
      <c r="A113" s="135"/>
      <c r="B113" s="135"/>
    </row>
    <row customHeight="1" ht="11.25">
      <c r="A114" s="135"/>
      <c r="B114" s="135"/>
    </row>
    <row customHeight="1" ht="11.25">
      <c r="A115" s="135"/>
      <c r="B115" s="135"/>
    </row>
    <row customHeight="1" ht="11.25">
      <c r="A116" s="135"/>
      <c r="B116" s="135"/>
    </row>
    <row customHeight="1" ht="11.25">
      <c r="A117" s="135"/>
      <c r="B117" s="135"/>
    </row>
    <row customHeight="1" ht="11.25">
      <c r="A118" s="135"/>
      <c r="B118" s="135"/>
    </row>
    <row customHeight="1" ht="11.25">
      <c r="A119" s="135"/>
      <c r="B119" s="135"/>
    </row>
    <row customHeight="1" ht="11.25">
      <c r="A120" s="135"/>
      <c r="B120" s="135"/>
    </row>
    <row customHeight="1" ht="11.25">
      <c r="A121" s="135"/>
      <c r="B121" s="135"/>
    </row>
    <row customHeight="1" ht="11.25">
      <c r="A122" s="135"/>
      <c r="B122" s="135"/>
    </row>
    <row customHeight="1" ht="11.25">
      <c r="A123" s="135"/>
      <c r="B123" s="135"/>
    </row>
    <row customHeight="1" ht="11.25">
      <c r="A124" s="135"/>
      <c r="B124" s="135"/>
    </row>
    <row customHeight="1" ht="11.25">
      <c r="A125" s="135"/>
      <c r="B125" s="135"/>
    </row>
    <row customHeight="1" ht="11.25">
      <c r="A126" s="135"/>
      <c r="B126" s="135"/>
    </row>
    <row customHeight="1" ht="11.25">
      <c r="A127" s="135"/>
      <c r="B127" s="135"/>
    </row>
    <row customHeight="1" ht="11.25">
      <c r="A128" s="135"/>
      <c r="B128" s="135"/>
    </row>
    <row customHeight="1" ht="11.25">
      <c r="A129" s="135"/>
      <c r="B129" s="135"/>
    </row>
    <row customHeight="1" ht="11.25">
      <c r="A130" s="135"/>
      <c r="B130" s="135"/>
    </row>
    <row customHeight="1" ht="11.25">
      <c r="A131" s="135"/>
      <c r="B131" s="135"/>
    </row>
    <row customHeight="1" ht="11.25">
      <c r="A132" s="135"/>
      <c r="B132" s="135"/>
    </row>
    <row customHeight="1" ht="11.25">
      <c r="A133" s="135"/>
      <c r="B133" s="135"/>
    </row>
    <row customHeight="1" ht="11.25">
      <c r="A134" s="135"/>
      <c r="B134" s="135"/>
    </row>
    <row customHeight="1" ht="11.25">
      <c r="A135" s="135"/>
      <c r="B135" s="135"/>
    </row>
    <row customHeight="1" ht="11.25">
      <c r="A136" s="135"/>
      <c r="B136" s="135"/>
    </row>
    <row customHeight="1" ht="11.25">
      <c r="A137" s="135"/>
      <c r="B137" s="135"/>
    </row>
    <row customHeight="1" ht="11.25">
      <c r="A138" s="135"/>
      <c r="B138" s="135"/>
    </row>
    <row customHeight="1" ht="11.25">
      <c r="A139" s="135"/>
      <c r="B139" s="135"/>
    </row>
    <row customHeight="1" ht="11.25">
      <c r="A140" s="135"/>
      <c r="B140" s="135"/>
    </row>
    <row customHeight="1" ht="11.25">
      <c r="A141" s="135"/>
      <c r="B141" s="135"/>
    </row>
    <row customHeight="1" ht="11.25">
      <c r="A142" s="135"/>
      <c r="B142" s="135"/>
    </row>
    <row customHeight="1" ht="11.25">
      <c r="A143" s="135"/>
      <c r="B143" s="135"/>
    </row>
    <row customHeight="1" ht="11.25">
      <c r="A144" s="135"/>
      <c r="B144" s="135"/>
    </row>
    <row customHeight="1" ht="11.25">
      <c r="A145" s="135"/>
      <c r="B145" s="135"/>
    </row>
    <row customHeight="1" ht="11.25">
      <c r="A146" s="135"/>
      <c r="B146" s="135"/>
    </row>
    <row customHeight="1" ht="11.25">
      <c r="A147" s="135"/>
      <c r="B147" s="135"/>
    </row>
    <row customHeight="1" ht="11.25">
      <c r="A148" s="135"/>
      <c r="B148" s="135"/>
    </row>
    <row customHeight="1" ht="11.25">
      <c r="A149" s="135"/>
      <c r="B149" s="135"/>
    </row>
    <row customHeight="1" ht="11.25">
      <c r="A150" s="135"/>
      <c r="B150" s="135"/>
    </row>
    <row customHeight="1" ht="11.25">
      <c r="A151" s="135"/>
      <c r="B151" s="135"/>
    </row>
    <row customHeight="1" ht="11.25">
      <c r="A152" s="135"/>
      <c r="B152" s="135"/>
    </row>
    <row customHeight="1" ht="11.25">
      <c r="A153" s="135"/>
      <c r="B153" s="135"/>
    </row>
    <row customHeight="1" ht="11.25">
      <c r="A154" s="135"/>
      <c r="B154" s="135"/>
    </row>
    <row customHeight="1" ht="11.25">
      <c r="A155" s="135"/>
      <c r="B155" s="135"/>
    </row>
    <row customHeight="1" ht="11.25">
      <c r="A156" s="135"/>
      <c r="B156" s="135"/>
    </row>
    <row customHeight="1" ht="11.25">
      <c r="A157" s="135"/>
      <c r="B157" s="135"/>
    </row>
    <row customHeight="1" ht="11.25">
      <c r="A158" s="135"/>
      <c r="B158" s="135"/>
    </row>
    <row customHeight="1" ht="11.25">
      <c r="A159" s="135"/>
      <c r="B159" s="135"/>
    </row>
    <row customHeight="1" ht="11.25">
      <c r="A160" s="135"/>
      <c r="B160" s="135"/>
    </row>
    <row customHeight="1" ht="11.25">
      <c r="A161" s="135"/>
      <c r="B161" s="135"/>
    </row>
    <row customHeight="1" ht="11.25">
      <c r="A162" s="135"/>
      <c r="B162" s="135"/>
    </row>
    <row customHeight="1" ht="11.25">
      <c r="A163" s="135"/>
      <c r="B163" s="135"/>
    </row>
    <row customHeight="1" ht="11.25">
      <c r="A164" s="135"/>
      <c r="B164" s="135"/>
    </row>
    <row customHeight="1" ht="11.25">
      <c r="A165" s="135"/>
      <c r="B165" s="135"/>
    </row>
    <row customHeight="1" ht="11.25">
      <c r="A166" s="135"/>
      <c r="B166" s="135"/>
    </row>
    <row customHeight="1" ht="11.25">
      <c r="A167" s="135"/>
      <c r="B167" s="135"/>
    </row>
    <row customHeight="1" ht="11.25">
      <c r="A168" s="135"/>
      <c r="B168" s="135"/>
    </row>
    <row customHeight="1" ht="11.25">
      <c r="A169" s="135"/>
      <c r="B169" s="135"/>
    </row>
    <row customHeight="1" ht="11.25">
      <c r="A170" s="135"/>
      <c r="B170" s="135"/>
    </row>
    <row customHeight="1" ht="11.25">
      <c r="A171" s="135"/>
      <c r="B171" s="135"/>
    </row>
    <row customHeight="1" ht="11.25">
      <c r="A172" s="135"/>
      <c r="B172" s="135"/>
    </row>
    <row customHeight="1" ht="11.25">
      <c r="A173" s="135"/>
      <c r="B173" s="135"/>
    </row>
    <row customHeight="1" ht="11.25">
      <c r="A174" s="135"/>
      <c r="B174" s="135"/>
    </row>
    <row customHeight="1" ht="11.25">
      <c r="A175" s="135"/>
      <c r="B175" s="135"/>
    </row>
    <row customHeight="1" ht="11.25">
      <c r="A176" s="135"/>
      <c r="B176" s="135"/>
    </row>
    <row customHeight="1" ht="11.25">
      <c r="A177" s="135"/>
      <c r="B177" s="135"/>
    </row>
    <row customHeight="1" ht="11.25">
      <c r="A178" s="135"/>
      <c r="B178" s="135"/>
    </row>
    <row customHeight="1" ht="11.25">
      <c r="A179" s="135"/>
      <c r="B179" s="135"/>
    </row>
    <row customHeight="1" ht="11.25">
      <c r="A180" s="135"/>
      <c r="B180" s="135"/>
    </row>
    <row customHeight="1" ht="11.25">
      <c r="A181" s="135"/>
      <c r="B181" s="135"/>
    </row>
    <row customHeight="1" ht="11.25">
      <c r="A182" s="135"/>
      <c r="B182" s="135"/>
    </row>
    <row customHeight="1" ht="11.25">
      <c r="A183" s="135"/>
      <c r="B183" s="135"/>
    </row>
    <row customHeight="1" ht="11.25">
      <c r="A184" s="135"/>
      <c r="B184" s="135"/>
    </row>
    <row customHeight="1" ht="11.25">
      <c r="A185" s="135"/>
      <c r="B185" s="135"/>
    </row>
    <row customHeight="1" ht="11.25">
      <c r="A186" s="135"/>
      <c r="B186" s="135"/>
    </row>
    <row customHeight="1" ht="11.25">
      <c r="A187" s="135"/>
      <c r="B187" s="135"/>
    </row>
    <row customHeight="1" ht="11.25">
      <c r="A188" s="135"/>
      <c r="B188" s="135"/>
    </row>
    <row customHeight="1" ht="11.25">
      <c r="A189" s="135"/>
      <c r="B189" s="135"/>
    </row>
    <row customHeight="1" ht="11.25">
      <c r="A190" s="135"/>
      <c r="B190" s="135"/>
    </row>
    <row customHeight="1" ht="11.25">
      <c r="A191" s="135"/>
      <c r="B191" s="135"/>
    </row>
    <row customHeight="1" ht="11.25">
      <c r="A192" s="135"/>
      <c r="B192" s="135"/>
    </row>
    <row customHeight="1" ht="11.25">
      <c r="A193" s="135"/>
      <c r="B193" s="135"/>
    </row>
    <row customHeight="1" ht="11.25">
      <c r="A194" s="135"/>
      <c r="B194" s="135"/>
    </row>
    <row customHeight="1" ht="11.25">
      <c r="A195" s="135"/>
      <c r="B195" s="135"/>
    </row>
    <row customHeight="1" ht="11.25">
      <c r="A196" s="135"/>
      <c r="B196" s="135"/>
    </row>
    <row customHeight="1" ht="11.25">
      <c r="A197" s="135"/>
      <c r="B197" s="135"/>
    </row>
    <row customHeight="1" ht="11.25">
      <c r="A198" s="135"/>
      <c r="B198" s="135"/>
    </row>
    <row customHeight="1" ht="11.25">
      <c r="A199" s="135"/>
      <c r="B199" s="135"/>
    </row>
    <row customHeight="1" ht="11.25">
      <c r="A200" s="135"/>
      <c r="B200" s="135"/>
    </row>
    <row customHeight="1" ht="11.25">
      <c r="A201" s="135"/>
      <c r="B201" s="135"/>
    </row>
    <row customHeight="1" ht="11.25">
      <c r="A202" s="135"/>
      <c r="B202" s="135"/>
    </row>
    <row customHeight="1" ht="11.25">
      <c r="A203" s="135"/>
      <c r="B203" s="135"/>
    </row>
    <row customHeight="1" ht="11.25">
      <c r="A204" s="135"/>
      <c r="B204" s="135"/>
    </row>
    <row customHeight="1" ht="11.25">
      <c r="A205" s="135"/>
      <c r="B205" s="135"/>
    </row>
    <row customHeight="1" ht="11.25">
      <c r="A206" s="135"/>
      <c r="B206" s="135"/>
    </row>
    <row customHeight="1" ht="11.25">
      <c r="A207" s="135"/>
      <c r="B207" s="135"/>
    </row>
    <row customHeight="1" ht="11.25">
      <c r="A208" s="135"/>
      <c r="B208" s="135"/>
    </row>
    <row customHeight="1" ht="11.25">
      <c r="A209" s="135"/>
      <c r="B209" s="135"/>
    </row>
    <row customHeight="1" ht="11.25">
      <c r="A210" s="135"/>
      <c r="B210" s="135"/>
    </row>
    <row customHeight="1" ht="11.25">
      <c r="A211" s="135"/>
      <c r="B211" s="135"/>
    </row>
    <row customHeight="1" ht="11.25">
      <c r="A212" s="135"/>
      <c r="B212" s="135"/>
    </row>
    <row customHeight="1" ht="11.25">
      <c r="A213" s="135"/>
      <c r="B213" s="135"/>
    </row>
    <row customHeight="1" ht="11.25">
      <c r="A214" s="135"/>
      <c r="B214" s="135"/>
    </row>
    <row customHeight="1" ht="11.25">
      <c r="A215" s="135"/>
      <c r="B215" s="135"/>
    </row>
    <row customHeight="1" ht="11.25">
      <c r="A216" s="135"/>
      <c r="B216" s="135"/>
    </row>
    <row customHeight="1" ht="11.25">
      <c r="A217" s="135"/>
      <c r="B217" s="135"/>
    </row>
    <row customHeight="1" ht="11.25">
      <c r="A218" s="135"/>
      <c r="B218" s="135"/>
    </row>
    <row customHeight="1" ht="11.25">
      <c r="A219" s="135"/>
      <c r="B219" s="135"/>
    </row>
    <row customHeight="1" ht="11.25">
      <c r="A220" s="135"/>
      <c r="B220" s="135"/>
    </row>
    <row customHeight="1" ht="11.25">
      <c r="A221" s="135"/>
      <c r="B221" s="135"/>
    </row>
    <row customHeight="1" ht="11.25">
      <c r="A222" s="135"/>
      <c r="B222" s="135"/>
    </row>
    <row customHeight="1" ht="11.25">
      <c r="A223" s="135"/>
      <c r="B223" s="135"/>
    </row>
    <row customHeight="1" ht="11.25">
      <c r="A224" s="135"/>
      <c r="B224" s="135"/>
    </row>
    <row customHeight="1" ht="11.25">
      <c r="A225" s="135"/>
      <c r="B225" s="135"/>
    </row>
    <row customHeight="1" ht="11.25">
      <c r="A226" s="135"/>
      <c r="B226" s="135"/>
    </row>
    <row customHeight="1" ht="11.25">
      <c r="A227" s="135"/>
      <c r="B227" s="135"/>
    </row>
    <row customHeight="1" ht="11.25">
      <c r="A228" s="135"/>
      <c r="B228" s="135"/>
    </row>
    <row customHeight="1" ht="11.25">
      <c r="A229" s="135"/>
      <c r="B229" s="135"/>
    </row>
    <row customHeight="1" ht="11.25">
      <c r="A230" s="135"/>
      <c r="B230" s="135"/>
    </row>
    <row customHeight="1" ht="11.25">
      <c r="A231" s="135"/>
      <c r="B231" s="135"/>
    </row>
    <row customHeight="1" ht="11.25">
      <c r="A232" s="135"/>
      <c r="B232" s="135"/>
    </row>
    <row customHeight="1" ht="11.25">
      <c r="A233" s="135"/>
      <c r="B233" s="135"/>
    </row>
    <row customHeight="1" ht="11.25">
      <c r="A234" s="135"/>
      <c r="B234" s="135"/>
    </row>
    <row customHeight="1" ht="11.25">
      <c r="A235" s="135"/>
      <c r="B235" s="135"/>
    </row>
    <row customHeight="1" ht="11.25">
      <c r="A236" s="135"/>
      <c r="B236" s="135"/>
    </row>
    <row customHeight="1" ht="11.25">
      <c r="A237" s="135"/>
      <c r="B237" s="135"/>
    </row>
    <row customHeight="1" ht="11.25">
      <c r="A238" s="135"/>
      <c r="B238" s="135"/>
    </row>
    <row customHeight="1" ht="11.25">
      <c r="A239" s="135"/>
      <c r="B239" s="135"/>
    </row>
    <row customHeight="1" ht="11.25">
      <c r="A240" s="135"/>
      <c r="B240" s="135"/>
    </row>
    <row customHeight="1" ht="11.25">
      <c r="A241" s="135"/>
      <c r="B241" s="135"/>
    </row>
    <row customHeight="1" ht="11.25">
      <c r="A242" s="135"/>
      <c r="B242" s="135"/>
    </row>
    <row customHeight="1" ht="11.25">
      <c r="A243" s="135"/>
      <c r="B243" s="135"/>
    </row>
    <row customHeight="1" ht="11.25">
      <c r="A244" s="135"/>
      <c r="B244" s="135"/>
    </row>
    <row customHeight="1" ht="11.25">
      <c r="A245" s="135"/>
      <c r="B245" s="135"/>
    </row>
    <row customHeight="1" ht="11.25">
      <c r="A246" s="135"/>
      <c r="B246" s="135"/>
    </row>
    <row customHeight="1" ht="11.25">
      <c r="A247" s="135"/>
      <c r="B247" s="135"/>
    </row>
    <row customHeight="1" ht="11.25">
      <c r="A248" s="135"/>
      <c r="B248" s="135"/>
    </row>
    <row customHeight="1" ht="11.25">
      <c r="A249" s="135"/>
      <c r="B249" s="135"/>
    </row>
    <row customHeight="1" ht="11.25">
      <c r="A250" s="135"/>
      <c r="B250" s="135"/>
    </row>
    <row customHeight="1" ht="11.25">
      <c r="A251" s="135"/>
      <c r="B251" s="135"/>
    </row>
    <row customHeight="1" ht="11.25">
      <c r="A252" s="135"/>
      <c r="B252" s="135"/>
    </row>
    <row customHeight="1" ht="11.25">
      <c r="A253" s="135"/>
      <c r="B253" s="135"/>
    </row>
    <row customHeight="1" ht="11.25">
      <c r="A254" s="135"/>
      <c r="B254" s="135"/>
    </row>
    <row customHeight="1" ht="11.25">
      <c r="A255" s="135"/>
      <c r="B255" s="135"/>
    </row>
    <row customHeight="1" ht="11.25">
      <c r="A256" s="135"/>
      <c r="B256" s="135"/>
    </row>
    <row customHeight="1" ht="11.25">
      <c r="A257" s="135"/>
      <c r="B257" s="135"/>
    </row>
    <row customHeight="1" ht="11.25">
      <c r="A258" s="135"/>
      <c r="B258" s="135"/>
    </row>
    <row customHeight="1" ht="11.25">
      <c r="A259" s="135"/>
      <c r="B259" s="135"/>
    </row>
    <row customHeight="1" ht="11.25">
      <c r="A260" s="135"/>
      <c r="B260" s="135"/>
    </row>
    <row customHeight="1" ht="11.25">
      <c r="A261" s="135"/>
      <c r="B261" s="135"/>
    </row>
    <row customHeight="1" ht="11.25">
      <c r="A262" s="135"/>
      <c r="B262" s="135"/>
    </row>
    <row customHeight="1" ht="11.25">
      <c r="A263" s="135"/>
      <c r="B263" s="135"/>
    </row>
    <row customHeight="1" ht="11.25">
      <c r="A264" s="135"/>
      <c r="B264" s="135"/>
    </row>
    <row customHeight="1" ht="11.25">
      <c r="A265" s="135"/>
      <c r="B265" s="135"/>
    </row>
    <row customHeight="1" ht="11.25">
      <c r="A266" s="135"/>
      <c r="B266" s="135"/>
    </row>
    <row customHeight="1" ht="11.25">
      <c r="A267" s="135"/>
      <c r="B267" s="135"/>
    </row>
    <row customHeight="1" ht="11.25">
      <c r="A268" s="135"/>
      <c r="B268" s="135"/>
    </row>
    <row customHeight="1" ht="11.25">
      <c r="A269" s="135"/>
      <c r="B269" s="135"/>
    </row>
    <row customHeight="1" ht="11.25">
      <c r="A270" s="135"/>
      <c r="B270" s="135"/>
    </row>
    <row customHeight="1" ht="11.25">
      <c r="A271" s="135"/>
      <c r="B271" s="135"/>
    </row>
    <row customHeight="1" ht="11.25">
      <c r="A272" s="135"/>
      <c r="B272" s="135"/>
    </row>
    <row customHeight="1" ht="11.25">
      <c r="A273" s="135"/>
      <c r="B273" s="135"/>
    </row>
    <row customHeight="1" ht="11.25">
      <c r="A274" s="135"/>
      <c r="B274" s="135"/>
    </row>
    <row customHeight="1" ht="11.25">
      <c r="A275" s="135"/>
      <c r="B275" s="135"/>
    </row>
    <row customHeight="1" ht="11.25">
      <c r="A276" s="135"/>
      <c r="B276" s="135"/>
    </row>
    <row customHeight="1" ht="11.25">
      <c r="A277" s="135"/>
      <c r="B277" s="135"/>
    </row>
    <row customHeight="1" ht="11.25">
      <c r="A278" s="135"/>
      <c r="B278" s="135"/>
    </row>
    <row customHeight="1" ht="11.25">
      <c r="A279" s="135"/>
      <c r="B279" s="135"/>
    </row>
    <row customHeight="1" ht="11.25">
      <c r="A280" s="135"/>
      <c r="B280" s="135"/>
    </row>
    <row customHeight="1" ht="11.25">
      <c r="A281" s="135"/>
      <c r="B281" s="135"/>
    </row>
    <row customHeight="1" ht="11.25">
      <c r="A282" s="135"/>
      <c r="B282" s="135"/>
    </row>
    <row customHeight="1" ht="11.25">
      <c r="A283" s="135"/>
      <c r="B283" s="135"/>
    </row>
    <row customHeight="1" ht="11.25">
      <c r="A284" s="135"/>
      <c r="B284" s="135"/>
    </row>
    <row customHeight="1" ht="11.25">
      <c r="A285" s="135"/>
      <c r="B285" s="135"/>
    </row>
    <row customHeight="1" ht="11.25">
      <c r="A286" s="135"/>
      <c r="B286" s="135"/>
    </row>
    <row customHeight="1" ht="11.25">
      <c r="A287" s="135"/>
      <c r="B287" s="135"/>
    </row>
    <row customHeight="1" ht="11.25">
      <c r="A288" s="135"/>
      <c r="B288" s="135"/>
    </row>
    <row customHeight="1" ht="11.25">
      <c r="A289" s="135"/>
      <c r="B289" s="135"/>
    </row>
    <row customHeight="1" ht="11.25">
      <c r="A290" s="135"/>
      <c r="B290" s="135"/>
    </row>
    <row customHeight="1" ht="11.25">
      <c r="A291" s="135"/>
      <c r="B291" s="135"/>
    </row>
    <row customHeight="1" ht="11.25">
      <c r="A292" s="135"/>
      <c r="B292" s="135"/>
    </row>
    <row customHeight="1" ht="11.25">
      <c r="A293" s="135"/>
      <c r="B293" s="135"/>
    </row>
    <row customHeight="1" ht="11.25">
      <c r="A294" s="135"/>
      <c r="B294" s="135"/>
    </row>
    <row customHeight="1" ht="11.25">
      <c r="A295" s="135"/>
      <c r="B295" s="135"/>
    </row>
    <row customHeight="1" ht="11.25">
      <c r="A296" s="135"/>
      <c r="B296" s="135"/>
    </row>
    <row customHeight="1" ht="11.25">
      <c r="A297" s="135"/>
      <c r="B297" s="135"/>
    </row>
    <row customHeight="1" ht="11.25">
      <c r="A298" s="135"/>
      <c r="B298" s="135"/>
    </row>
    <row customHeight="1" ht="11.25">
      <c r="A299" s="135"/>
      <c r="B299" s="135"/>
    </row>
    <row customHeight="1" ht="11.25">
      <c r="A300" s="135"/>
      <c r="B300" s="135"/>
    </row>
    <row customHeight="1" ht="11.25">
      <c r="A301" s="135"/>
      <c r="B301" s="135"/>
    </row>
    <row customHeight="1" ht="11.25">
      <c r="A302" s="135"/>
      <c r="B302" s="135"/>
    </row>
    <row customHeight="1" ht="11.25">
      <c r="A303" s="135"/>
      <c r="B303" s="135"/>
    </row>
    <row customHeight="1" ht="11.25">
      <c r="A304" s="135"/>
      <c r="B304" s="135"/>
    </row>
    <row customHeight="1" ht="11.25">
      <c r="A305" s="135"/>
      <c r="B305" s="135"/>
    </row>
    <row customHeight="1" ht="11.25">
      <c r="A306" s="135"/>
      <c r="B306" s="135"/>
    </row>
    <row customHeight="1" ht="11.25">
      <c r="A307" s="135"/>
      <c r="B307" s="135"/>
    </row>
    <row customHeight="1" ht="11.25">
      <c r="A308" s="135"/>
      <c r="B308" s="135"/>
    </row>
    <row customHeight="1" ht="11.25">
      <c r="A309" s="135"/>
      <c r="B309" s="135"/>
    </row>
    <row customHeight="1" ht="11.25">
      <c r="A310" s="135"/>
      <c r="B310" s="135"/>
    </row>
    <row customHeight="1" ht="11.25">
      <c r="A311" s="135"/>
      <c r="B311" s="135"/>
    </row>
    <row customHeight="1" ht="11.25">
      <c r="A312" s="135"/>
      <c r="B312" s="135"/>
    </row>
    <row customHeight="1" ht="11.25">
      <c r="A313" s="135"/>
      <c r="B313" s="135"/>
    </row>
    <row customHeight="1" ht="11.25">
      <c r="A314" s="135"/>
      <c r="B314" s="135"/>
    </row>
    <row customHeight="1" ht="11.25">
      <c r="A315" s="135"/>
      <c r="B315" s="135"/>
    </row>
    <row customHeight="1" ht="11.25">
      <c r="A316" s="135"/>
      <c r="B316" s="135"/>
    </row>
    <row customHeight="1" ht="11.25">
      <c r="A317" s="135"/>
      <c r="B317" s="135"/>
    </row>
    <row customHeight="1" ht="11.25">
      <c r="A318" s="135"/>
      <c r="B318" s="135"/>
    </row>
    <row customHeight="1" ht="11.25">
      <c r="A319" s="135"/>
      <c r="B319" s="135"/>
    </row>
    <row customHeight="1" ht="11.25">
      <c r="A320" s="135"/>
      <c r="B320" s="135"/>
    </row>
    <row customHeight="1" ht="11.25">
      <c r="A321" s="135"/>
      <c r="B321" s="135"/>
    </row>
    <row customHeight="1" ht="11.25">
      <c r="A322" s="135"/>
      <c r="B322" s="135"/>
    </row>
    <row customHeight="1" ht="11.25">
      <c r="A323" s="135"/>
      <c r="B323" s="135"/>
    </row>
    <row customHeight="1" ht="11.25">
      <c r="A324" s="135"/>
      <c r="B324" s="135"/>
    </row>
    <row customHeight="1" ht="11.25">
      <c r="A325" s="135"/>
      <c r="B325" s="135"/>
    </row>
    <row customHeight="1" ht="11.25">
      <c r="A326" s="135"/>
      <c r="B326" s="135"/>
    </row>
    <row customHeight="1" ht="11.25">
      <c r="A327" s="135"/>
      <c r="B327" s="135"/>
    </row>
    <row customHeight="1" ht="11.25">
      <c r="A328" s="135"/>
      <c r="B328" s="135"/>
    </row>
    <row customHeight="1" ht="11.25">
      <c r="A329" s="135"/>
      <c r="B329" s="135"/>
    </row>
    <row customHeight="1" ht="11.25">
      <c r="A330" s="135"/>
      <c r="B330" s="135"/>
    </row>
    <row customHeight="1" ht="11.25">
      <c r="A331" s="135"/>
      <c r="B331" s="135"/>
    </row>
    <row customHeight="1" ht="11.25">
      <c r="A332" s="135"/>
      <c r="B332" s="135"/>
    </row>
    <row customHeight="1" ht="11.25">
      <c r="A333" s="135"/>
      <c r="B333" s="135"/>
    </row>
    <row customHeight="1" ht="11.25">
      <c r="A334" s="135"/>
      <c r="B334" s="135"/>
    </row>
    <row customHeight="1" ht="11.25">
      <c r="A335" s="135"/>
      <c r="B335" s="135"/>
    </row>
    <row customHeight="1" ht="11.25">
      <c r="A336" s="135"/>
      <c r="B336" s="135"/>
    </row>
    <row customHeight="1" ht="11.25">
      <c r="A337" s="135"/>
      <c r="B337" s="135"/>
    </row>
    <row customHeight="1" ht="11.25">
      <c r="A338" s="135"/>
      <c r="B338" s="135"/>
    </row>
    <row customHeight="1" ht="11.25">
      <c r="A339" s="135"/>
      <c r="B339" s="135"/>
    </row>
    <row customHeight="1" ht="11.25">
      <c r="A340" s="135"/>
      <c r="B340" s="135"/>
    </row>
    <row customHeight="1" ht="11.25">
      <c r="A341" s="135"/>
      <c r="B341" s="135"/>
    </row>
    <row customHeight="1" ht="11.25">
      <c r="A342" s="135"/>
      <c r="B342" s="135"/>
    </row>
    <row customHeight="1" ht="11.25">
      <c r="A343" s="135"/>
      <c r="B343" s="135"/>
    </row>
    <row customHeight="1" ht="11.25">
      <c r="A344" s="135"/>
      <c r="B344" s="135"/>
    </row>
    <row customHeight="1" ht="11.25">
      <c r="A345" s="135"/>
      <c r="B345" s="135"/>
    </row>
    <row customHeight="1" ht="11.25">
      <c r="A346" s="135"/>
      <c r="B346" s="135"/>
    </row>
    <row customHeight="1" ht="11.25">
      <c r="A347" s="135"/>
      <c r="B347" s="135"/>
    </row>
    <row customHeight="1" ht="11.25">
      <c r="A348" s="135"/>
      <c r="B348" s="135"/>
    </row>
    <row customHeight="1" ht="11.25">
      <c r="A349" s="135"/>
      <c r="B349" s="135"/>
    </row>
    <row customHeight="1" ht="11.25">
      <c r="A350" s="135"/>
      <c r="B350" s="135"/>
    </row>
    <row customHeight="1" ht="11.25">
      <c r="A351" s="135"/>
      <c r="B351" s="135"/>
    </row>
    <row customHeight="1" ht="11.25">
      <c r="A352" s="135"/>
      <c r="B352" s="135"/>
    </row>
    <row customHeight="1" ht="11.25">
      <c r="A353" s="135"/>
      <c r="B353" s="135"/>
    </row>
    <row customHeight="1" ht="11.25">
      <c r="A354" s="135"/>
      <c r="B354" s="135"/>
    </row>
    <row customHeight="1" ht="11.25">
      <c r="A355" s="135"/>
      <c r="B355" s="135"/>
    </row>
    <row customHeight="1" ht="11.25">
      <c r="A356" s="135"/>
      <c r="B356" s="135"/>
    </row>
    <row customHeight="1" ht="11.25">
      <c r="A357" s="135"/>
      <c r="B357" s="135"/>
    </row>
    <row customHeight="1" ht="11.25">
      <c r="A358" s="135"/>
      <c r="B358" s="135"/>
    </row>
    <row customHeight="1" ht="11.25">
      <c r="A359" s="135"/>
      <c r="B359" s="135"/>
    </row>
    <row customHeight="1" ht="11.25">
      <c r="A360" s="135"/>
      <c r="B360" s="135"/>
    </row>
    <row customHeight="1" ht="11.25">
      <c r="A361" s="135"/>
      <c r="B361" s="135"/>
    </row>
    <row customHeight="1" ht="11.25">
      <c r="A362" s="135"/>
      <c r="B362" s="135"/>
    </row>
    <row customHeight="1" ht="11.25">
      <c r="A363" s="135"/>
      <c r="B363" s="135"/>
    </row>
    <row customHeight="1" ht="11.25">
      <c r="A364" s="135"/>
      <c r="B364" s="135"/>
    </row>
    <row customHeight="1" ht="11.25">
      <c r="A365" s="135"/>
      <c r="B365" s="135"/>
    </row>
    <row customHeight="1" ht="11.25">
      <c r="A366" s="135"/>
      <c r="B366" s="135"/>
    </row>
    <row customHeight="1" ht="11.25">
      <c r="A367" s="135"/>
      <c r="B367" s="135"/>
    </row>
    <row customHeight="1" ht="11.25">
      <c r="A368" s="135"/>
      <c r="B368" s="135"/>
    </row>
    <row customHeight="1" ht="11.25">
      <c r="A369" s="135"/>
      <c r="B369" s="135"/>
    </row>
    <row customHeight="1" ht="11.25">
      <c r="A370" s="135"/>
      <c r="B370" s="135"/>
    </row>
    <row customHeight="1" ht="11.25">
      <c r="A371" s="135"/>
      <c r="B371" s="135"/>
    </row>
    <row customHeight="1" ht="11.25">
      <c r="A372" s="135"/>
      <c r="B372" s="135"/>
    </row>
    <row customHeight="1" ht="11.25">
      <c r="A373" s="135"/>
      <c r="B373" s="135"/>
    </row>
    <row customHeight="1" ht="11.25">
      <c r="A374" s="135"/>
      <c r="B374" s="135"/>
    </row>
    <row customHeight="1" ht="11.25">
      <c r="A375" s="135"/>
      <c r="B375" s="135"/>
    </row>
    <row customHeight="1" ht="11.25">
      <c r="A376" s="135"/>
      <c r="B376" s="135"/>
    </row>
    <row customHeight="1" ht="11.25">
      <c r="A377" s="135"/>
      <c r="B377" s="135"/>
    </row>
    <row customHeight="1" ht="11.25">
      <c r="A378" s="135"/>
      <c r="B378" s="135"/>
    </row>
    <row customHeight="1" ht="11.25">
      <c r="A379" s="135"/>
      <c r="B379" s="135"/>
    </row>
    <row customHeight="1" ht="11.25">
      <c r="A380" s="135"/>
      <c r="B380" s="135"/>
    </row>
    <row customHeight="1" ht="11.25">
      <c r="A381" s="135"/>
      <c r="B381" s="135"/>
    </row>
    <row customHeight="1" ht="11.25">
      <c r="A382" s="135"/>
      <c r="B382" s="135"/>
    </row>
    <row customHeight="1" ht="11.25">
      <c r="A383" s="135"/>
      <c r="B383" s="135"/>
    </row>
    <row customHeight="1" ht="11.25">
      <c r="A384" s="135"/>
      <c r="B384" s="135"/>
    </row>
    <row customHeight="1" ht="11.25">
      <c r="A385" s="135"/>
      <c r="B385" s="135"/>
    </row>
    <row customHeight="1" ht="11.25">
      <c r="A386" s="135"/>
      <c r="B386" s="135"/>
    </row>
    <row customHeight="1" ht="11.25">
      <c r="A387" s="135"/>
      <c r="B387" s="135"/>
    </row>
    <row customHeight="1" ht="11.25">
      <c r="A388" s="135"/>
      <c r="B388" s="135"/>
    </row>
    <row customHeight="1" ht="11.25">
      <c r="A389" s="135"/>
      <c r="B389" s="135"/>
    </row>
    <row customHeight="1" ht="11.25">
      <c r="A390" s="135"/>
      <c r="B390" s="135"/>
    </row>
    <row customHeight="1" ht="11.25">
      <c r="A391" s="135"/>
      <c r="B391" s="135"/>
    </row>
    <row customHeight="1" ht="11.25">
      <c r="A392" s="135"/>
      <c r="B392" s="135"/>
    </row>
    <row customHeight="1" ht="11.25">
      <c r="A393" s="135"/>
      <c r="B393" s="135"/>
    </row>
    <row customHeight="1" ht="11.25">
      <c r="A394" s="135"/>
      <c r="B394" s="135"/>
    </row>
    <row customHeight="1" ht="11.25">
      <c r="A395" s="135"/>
      <c r="B395" s="135"/>
    </row>
    <row customHeight="1" ht="11.25">
      <c r="A396" s="135"/>
      <c r="B396" s="135"/>
    </row>
    <row customHeight="1" ht="11.25">
      <c r="A397" s="135"/>
      <c r="B397" s="135"/>
    </row>
    <row customHeight="1" ht="11.25">
      <c r="A398" s="135"/>
      <c r="B398" s="135"/>
    </row>
    <row customHeight="1" ht="11.25">
      <c r="A399" s="135"/>
      <c r="B399" s="135"/>
    </row>
    <row customHeight="1" ht="11.25">
      <c r="A400" s="135"/>
      <c r="B400" s="135"/>
    </row>
    <row customHeight="1" ht="11.25">
      <c r="A401" s="135"/>
      <c r="B401" s="135"/>
    </row>
    <row customHeight="1" ht="11.25">
      <c r="A402" s="135"/>
      <c r="B402" s="135"/>
    </row>
    <row customHeight="1" ht="11.25">
      <c r="A403" s="135"/>
      <c r="B403" s="135"/>
    </row>
    <row customHeight="1" ht="11.25">
      <c r="A404" s="135"/>
      <c r="B404" s="135"/>
    </row>
    <row customHeight="1" ht="11.25">
      <c r="A405" s="135"/>
      <c r="B405" s="135"/>
    </row>
    <row customHeight="1" ht="11.25">
      <c r="A406" s="135"/>
      <c r="B406" s="135"/>
    </row>
    <row customHeight="1" ht="11.25">
      <c r="A407" s="135"/>
      <c r="B407" s="135"/>
    </row>
    <row customHeight="1" ht="11.25">
      <c r="A408" s="135"/>
      <c r="B408" s="135"/>
    </row>
    <row customHeight="1" ht="11.25">
      <c r="A409" s="135"/>
      <c r="B409" s="135"/>
    </row>
    <row customHeight="1" ht="11.25">
      <c r="A410" s="135"/>
      <c r="B410" s="135"/>
    </row>
    <row customHeight="1" ht="11.25">
      <c r="A411" s="135"/>
      <c r="B411" s="135"/>
    </row>
    <row customHeight="1" ht="11.25">
      <c r="A412" s="135"/>
      <c r="B412" s="135"/>
    </row>
    <row customHeight="1" ht="11.25">
      <c r="A413" s="135"/>
      <c r="B413" s="135"/>
    </row>
    <row customHeight="1" ht="11.25">
      <c r="A414" s="135"/>
      <c r="B414" s="135"/>
    </row>
    <row customHeight="1" ht="11.25">
      <c r="A415" s="135"/>
      <c r="B415" s="135"/>
    </row>
    <row customHeight="1" ht="11.25">
      <c r="A416" s="135"/>
      <c r="B416" s="135"/>
    </row>
    <row customHeight="1" ht="11.25">
      <c r="A417" s="135"/>
      <c r="B417" s="135"/>
    </row>
    <row customHeight="1" ht="11.25">
      <c r="A418" s="135"/>
      <c r="B418" s="135"/>
    </row>
    <row customHeight="1" ht="11.25">
      <c r="A419" s="135"/>
      <c r="B419" s="135"/>
    </row>
    <row customHeight="1" ht="11.25">
      <c r="A420" s="135"/>
      <c r="B420" s="135"/>
    </row>
    <row customHeight="1" ht="11.25">
      <c r="A421" s="135"/>
      <c r="B421" s="135"/>
    </row>
    <row customHeight="1" ht="11.25">
      <c r="A422" s="135"/>
      <c r="B422" s="135"/>
    </row>
    <row customHeight="1" ht="11.25">
      <c r="A423" s="135"/>
      <c r="B423" s="135"/>
    </row>
    <row customHeight="1" ht="11.25">
      <c r="A424" s="135"/>
      <c r="B424" s="135"/>
    </row>
    <row customHeight="1" ht="11.25">
      <c r="A425" s="135"/>
      <c r="B425" s="135"/>
    </row>
    <row customHeight="1" ht="11.25">
      <c r="A426" s="135"/>
      <c r="B426" s="135"/>
    </row>
    <row customHeight="1" ht="11.25">
      <c r="A427" s="135"/>
      <c r="B427" s="135"/>
    </row>
    <row customHeight="1" ht="11.25">
      <c r="A428" s="135"/>
      <c r="B428" s="135"/>
    </row>
    <row customHeight="1" ht="11.25">
      <c r="A429" s="135"/>
      <c r="B429" s="135"/>
    </row>
    <row customHeight="1" ht="11.25">
      <c r="A430" s="135"/>
      <c r="B430" s="135"/>
    </row>
    <row customHeight="1" ht="11.25">
      <c r="A431" s="135"/>
      <c r="B431" s="135"/>
    </row>
    <row customHeight="1" ht="11.25">
      <c r="A432" s="135"/>
      <c r="B432" s="135"/>
    </row>
    <row customHeight="1" ht="11.25">
      <c r="A433" s="135"/>
      <c r="B433" s="135"/>
    </row>
    <row customHeight="1" ht="11.25">
      <c r="A434" s="135"/>
      <c r="B434" s="135"/>
    </row>
    <row customHeight="1" ht="11.25">
      <c r="A435" s="135"/>
      <c r="B435" s="135"/>
    </row>
    <row customHeight="1" ht="11.25">
      <c r="A436" s="135"/>
      <c r="B436" s="135"/>
    </row>
    <row customHeight="1" ht="11.25">
      <c r="A437" s="135"/>
      <c r="B437" s="135"/>
    </row>
    <row customHeight="1" ht="11.25">
      <c r="A438" s="135"/>
      <c r="B438" s="135"/>
    </row>
    <row customHeight="1" ht="11.25">
      <c r="A439" s="135"/>
      <c r="B439" s="135"/>
    </row>
    <row customHeight="1" ht="11.25">
      <c r="A440" s="135"/>
      <c r="B440" s="135"/>
    </row>
    <row customHeight="1" ht="11.25">
      <c r="A441" s="135"/>
      <c r="B441" s="135"/>
    </row>
    <row customHeight="1" ht="11.25">
      <c r="A442" s="135"/>
      <c r="B442" s="135"/>
    </row>
    <row customHeight="1" ht="11.25">
      <c r="A443" s="135"/>
      <c r="B443" s="135"/>
    </row>
    <row customHeight="1" ht="11.25">
      <c r="A444" s="135"/>
      <c r="B444" s="135"/>
    </row>
    <row customHeight="1" ht="11.25">
      <c r="A445" s="135"/>
      <c r="B445" s="135"/>
    </row>
    <row customHeight="1" ht="11.25">
      <c r="A446" s="135"/>
      <c r="B446" s="135"/>
    </row>
    <row customHeight="1" ht="11.25">
      <c r="A447" s="135"/>
      <c r="B447" s="135"/>
    </row>
    <row customHeight="1" ht="11.25">
      <c r="A448" s="135"/>
      <c r="B448" s="135"/>
    </row>
    <row customHeight="1" ht="11.25">
      <c r="A449" s="135"/>
      <c r="B449" s="135"/>
    </row>
    <row customHeight="1" ht="11.25">
      <c r="A450" s="135"/>
      <c r="B450" s="135"/>
    </row>
    <row customHeight="1" ht="11.25">
      <c r="A451" s="135"/>
      <c r="B451" s="135"/>
    </row>
    <row customHeight="1" ht="11.25">
      <c r="A452" s="135"/>
      <c r="B452" s="135"/>
    </row>
    <row customHeight="1" ht="11.25">
      <c r="A453" s="135"/>
      <c r="B453" s="135"/>
    </row>
    <row customHeight="1" ht="11.25">
      <c r="A454" s="135"/>
      <c r="B454" s="135"/>
    </row>
    <row customHeight="1" ht="11.25">
      <c r="A455" s="135"/>
      <c r="B455" s="135"/>
    </row>
    <row customHeight="1" ht="11.25">
      <c r="A456" s="135"/>
      <c r="B456" s="135"/>
    </row>
    <row customHeight="1" ht="11.25">
      <c r="A457" s="135"/>
      <c r="B457" s="135"/>
    </row>
    <row customHeight="1" ht="11.25">
      <c r="A458" s="135"/>
      <c r="B458" s="135"/>
    </row>
    <row customHeight="1" ht="11.25">
      <c r="A459" s="135"/>
      <c r="B459" s="135"/>
    </row>
    <row customHeight="1" ht="11.25">
      <c r="A460" s="135"/>
      <c r="B460" s="135"/>
    </row>
    <row customHeight="1" ht="11.25">
      <c r="A461" s="135"/>
      <c r="B461" s="135"/>
    </row>
  </sheetData>
  <sheetProtection formatColumns="0" formatRows="0"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C4813E4-5351-E1CA-6B8F-132E0E7E7572}" mc:Ignorable="x14ac xr xr2 xr3">
  <sheetPr>
    <tabColor rgb="FFFFCC99"/>
  </sheetPr>
  <dimension ref="A1:AE87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411" width="32.421875" customWidth="1"/>
    <col min="2" max="2" style="1219" width="9.140625"/>
    <col min="3" max="3" style="1641" width="15.7109375" customWidth="1"/>
    <col min="4" max="4" style="1641" width="17.00390625" customWidth="1"/>
    <col min="5" max="5" style="1389" width="15.7109375" customWidth="1"/>
    <col min="6" max="6" style="1389" width="11.140625" customWidth="1"/>
    <col min="7" max="7" style="1389" width="31.421875" customWidth="1"/>
    <col min="8" max="8" style="1389" width="19.8515625" customWidth="1"/>
    <col min="9" max="9" style="1389" width="21.7109375" customWidth="1"/>
    <col min="10" max="10" style="1389" width="26.8515625" customWidth="1"/>
    <col min="11" max="11" style="1389" width="9.140625"/>
    <col min="12" max="12" style="1642" width="26.28125" customWidth="1"/>
    <col min="13" max="13" style="1643" width="29.140625" customWidth="1"/>
    <col min="14" max="14" style="1389" width="39.8515625" customWidth="1"/>
    <col min="15" max="15" style="1389" width="14.140625" customWidth="1"/>
    <col min="16" max="16" style="1389" width="1.7109375" customWidth="1"/>
    <col min="17" max="18" style="66" width="9.140625"/>
    <col min="19" max="19" style="1389" width="1.7109375" customWidth="1"/>
    <col min="20" max="20" style="1389" width="22.28125" customWidth="1"/>
    <col min="21" max="21" style="1389" width="1.7109375" customWidth="1"/>
    <col min="22" max="22" style="1389" width="19.28125" customWidth="1"/>
    <col min="23" max="23" style="1389" width="1.7109375" customWidth="1"/>
    <col min="24" max="24" style="1389" width="27.421875" customWidth="1"/>
    <col min="25" max="25" style="1389" width="1.7109375" customWidth="1"/>
    <col min="26" max="26" style="1389" width="28.00390625" customWidth="1"/>
    <col min="27" max="27" style="1389" width="1.7109375" customWidth="1"/>
    <col min="28" max="28" style="1389" width="31.421875" customWidth="1"/>
    <col min="29" max="29" style="1389" width="9.140625"/>
    <col min="30" max="30" style="1389" width="11.140625" customWidth="1"/>
    <col min="31" max="31" style="1389" width="44.28125" customWidth="1"/>
  </cols>
  <sheetData>
    <row s="1596" customFormat="1" customHeight="1" ht="38.25">
      <c r="A1" s="582" t="s">
        <v>246</v>
      </c>
      <c r="B1" s="178"/>
      <c r="C1" s="153" t="s">
        <v>247</v>
      </c>
      <c r="D1" s="153" t="s">
        <v>248</v>
      </c>
      <c r="E1" s="153" t="s">
        <v>249</v>
      </c>
      <c r="F1" s="153" t="s">
        <v>250</v>
      </c>
      <c r="G1" s="153" t="s">
        <v>251</v>
      </c>
      <c r="H1" s="153" t="s">
        <v>252</v>
      </c>
      <c r="I1" s="153" t="s">
        <v>253</v>
      </c>
      <c r="J1" s="153" t="s">
        <v>254</v>
      </c>
      <c r="K1" s="161" t="s">
        <v>255</v>
      </c>
      <c r="L1" s="153" t="s">
        <v>256</v>
      </c>
      <c r="M1" s="171" t="s">
        <v>257</v>
      </c>
      <c r="N1" s="158" t="s">
        <v>258</v>
      </c>
      <c r="O1" s="153" t="s">
        <v>259</v>
      </c>
      <c r="Q1" s="990" t="s">
        <v>260</v>
      </c>
      <c r="R1" s="990" t="s">
        <v>261</v>
      </c>
      <c r="T1" s="153" t="s">
        <v>262</v>
      </c>
      <c r="V1" s="153" t="s">
        <v>263</v>
      </c>
      <c r="X1" s="153" t="s">
        <v>264</v>
      </c>
      <c r="Z1" s="153" t="s">
        <v>265</v>
      </c>
      <c r="AB1" s="153" t="s">
        <v>266</v>
      </c>
      <c r="AD1" s="908" t="s">
        <v>267</v>
      </c>
      <c r="AE1" s="908"/>
    </row>
    <row customHeight="1" ht="25.5">
      <c r="A2" s="583" t="s">
        <v>268</v>
      </c>
      <c r="C2" s="154">
        <v>2016</v>
      </c>
      <c r="D2" s="154" t="s">
        <v>148</v>
      </c>
      <c r="E2" s="155" t="s">
        <v>269</v>
      </c>
      <c r="F2" s="155" t="s">
        <v>270</v>
      </c>
      <c r="G2" s="155" t="s">
        <v>271</v>
      </c>
      <c r="H2" s="155" t="s">
        <v>272</v>
      </c>
      <c r="I2" s="155" t="s">
        <v>273</v>
      </c>
      <c r="J2" s="157"/>
      <c r="K2" s="173">
        <v>52</v>
      </c>
      <c r="L2" s="153" t="s">
        <v>274</v>
      </c>
      <c r="M2" s="171" t="s">
        <v>275</v>
      </c>
      <c r="N2" s="159" t="s">
        <v>21</v>
      </c>
      <c r="O2" s="179" t="s">
        <v>276</v>
      </c>
      <c r="Q2" s="991" t="s">
        <v>277</v>
      </c>
      <c r="R2" s="251" t="s">
        <v>277</v>
      </c>
      <c r="T2" s="262" t="s">
        <v>278</v>
      </c>
      <c r="V2" s="262" t="s">
        <v>279</v>
      </c>
      <c r="X2" s="154" t="s">
        <v>280</v>
      </c>
      <c r="Z2" s="154" t="s">
        <v>281</v>
      </c>
      <c r="AB2" s="154" t="s">
        <v>282</v>
      </c>
      <c r="AD2" s="486" t="s">
        <v>283</v>
      </c>
      <c r="AE2" s="487" t="s">
        <v>284</v>
      </c>
    </row>
    <row customHeight="1" ht="33.75">
      <c r="A3" s="583" t="s">
        <v>285</v>
      </c>
      <c r="C3" s="154">
        <v>2017</v>
      </c>
      <c r="D3" s="154" t="s">
        <v>17</v>
      </c>
      <c r="E3" s="155" t="s">
        <v>286</v>
      </c>
      <c r="F3" s="155" t="s">
        <v>287</v>
      </c>
      <c r="G3" s="155" t="s">
        <v>288</v>
      </c>
      <c r="H3" s="155" t="s">
        <v>166</v>
      </c>
      <c r="I3" s="155" t="s">
        <v>162</v>
      </c>
      <c r="J3" s="157" t="s">
        <v>289</v>
      </c>
      <c r="K3" s="170" t="s">
        <v>290</v>
      </c>
      <c r="L3" s="153" t="s">
        <v>291</v>
      </c>
      <c r="M3" s="171" t="s">
        <v>292</v>
      </c>
      <c r="N3" s="159" t="s">
        <v>293</v>
      </c>
      <c r="O3" s="179" t="s">
        <v>294</v>
      </c>
      <c r="Q3" s="218" t="s">
        <v>295</v>
      </c>
      <c r="R3" s="251" t="s">
        <v>295</v>
      </c>
      <c r="T3" s="262" t="s">
        <v>296</v>
      </c>
      <c r="V3" s="262" t="s">
        <v>297</v>
      </c>
      <c r="X3" s="154" t="s">
        <v>37</v>
      </c>
      <c r="Z3" s="154" t="s">
        <v>298</v>
      </c>
      <c r="AB3" s="154" t="s">
        <v>299</v>
      </c>
      <c r="AD3" s="488" t="s">
        <v>300</v>
      </c>
      <c r="AE3" s="489" t="s">
        <v>301</v>
      </c>
    </row>
    <row customHeight="1" ht="33.75">
      <c r="A4" s="583" t="s">
        <v>302</v>
      </c>
      <c r="E4" s="155" t="s">
        <v>303</v>
      </c>
      <c r="F4" s="155" t="s">
        <v>304</v>
      </c>
      <c r="J4" s="157"/>
      <c r="K4" s="173">
        <v>104</v>
      </c>
      <c r="L4" s="153" t="s">
        <v>305</v>
      </c>
      <c r="M4" s="171" t="s">
        <v>306</v>
      </c>
      <c r="O4" s="179" t="s">
        <v>307</v>
      </c>
      <c r="Q4" s="218" t="s">
        <v>308</v>
      </c>
      <c r="R4" s="251" t="s">
        <v>308</v>
      </c>
      <c r="V4" s="262" t="s">
        <v>309</v>
      </c>
      <c r="X4" s="154" t="s">
        <v>310</v>
      </c>
      <c r="AB4" s="154" t="s">
        <v>311</v>
      </c>
      <c r="AD4" s="488" t="s">
        <v>312</v>
      </c>
      <c r="AE4" s="489" t="s">
        <v>313</v>
      </c>
    </row>
    <row customHeight="1" ht="25.5">
      <c r="A5" s="583" t="s">
        <v>314</v>
      </c>
      <c r="E5" s="155" t="s">
        <v>315</v>
      </c>
      <c r="F5" s="155" t="s">
        <v>316</v>
      </c>
      <c r="L5" s="153" t="s">
        <v>317</v>
      </c>
      <c r="M5" s="171"/>
      <c r="N5" s="159"/>
      <c r="O5" s="179" t="s">
        <v>318</v>
      </c>
      <c r="Q5" s="218" t="s">
        <v>319</v>
      </c>
      <c r="R5" s="251" t="s">
        <v>319</v>
      </c>
      <c r="X5" s="154" t="s">
        <v>320</v>
      </c>
    </row>
    <row customHeight="1" ht="11.25">
      <c r="A6" s="583" t="s">
        <v>321</v>
      </c>
      <c r="E6" s="155" t="s">
        <v>322</v>
      </c>
      <c r="F6" s="157"/>
      <c r="L6" s="992"/>
      <c r="M6" s="174"/>
      <c r="N6" s="159"/>
      <c r="O6" s="179" t="s">
        <v>323</v>
      </c>
      <c r="Q6" s="218" t="s">
        <v>324</v>
      </c>
      <c r="R6" s="251" t="s">
        <v>324</v>
      </c>
      <c r="X6" s="154" t="s">
        <v>325</v>
      </c>
    </row>
    <row customHeight="1" ht="12.75">
      <c r="A7" s="583" t="s">
        <v>326</v>
      </c>
      <c r="E7" s="155" t="s">
        <v>327</v>
      </c>
      <c r="F7" s="157"/>
      <c r="L7" s="181"/>
      <c r="M7" s="174"/>
      <c r="O7" s="179" t="s">
        <v>328</v>
      </c>
      <c r="Q7" s="218" t="s">
        <v>329</v>
      </c>
      <c r="R7" s="251" t="s">
        <v>329</v>
      </c>
      <c r="X7" s="154" t="s">
        <v>330</v>
      </c>
    </row>
    <row customHeight="1" ht="11.25">
      <c r="A8" s="583" t="s">
        <v>331</v>
      </c>
      <c r="E8" s="155" t="s">
        <v>332</v>
      </c>
      <c r="F8" s="157"/>
      <c r="L8" s="993" t="s">
        <v>333</v>
      </c>
      <c r="O8" s="179" t="s">
        <v>334</v>
      </c>
      <c r="Q8" s="218" t="s">
        <v>335</v>
      </c>
      <c r="R8" s="251" t="s">
        <v>335</v>
      </c>
    </row>
    <row customHeight="1" ht="11.25">
      <c r="A9" s="583" t="s">
        <v>336</v>
      </c>
      <c r="E9" s="155" t="s">
        <v>337</v>
      </c>
      <c r="F9" s="157"/>
      <c r="L9" s="994"/>
      <c r="O9" s="179" t="s">
        <v>338</v>
      </c>
      <c r="Q9" s="218" t="s">
        <v>339</v>
      </c>
      <c r="R9" s="251" t="s">
        <v>339</v>
      </c>
    </row>
    <row customHeight="1" ht="12.75">
      <c r="A10" s="583" t="s">
        <v>340</v>
      </c>
      <c r="E10" s="155" t="s">
        <v>341</v>
      </c>
      <c r="F10" s="157"/>
      <c r="L10" s="181"/>
      <c r="O10" s="179" t="s">
        <v>342</v>
      </c>
      <c r="Q10" s="218" t="s">
        <v>343</v>
      </c>
      <c r="R10" s="251" t="s">
        <v>343</v>
      </c>
    </row>
    <row customHeight="1" ht="22.5">
      <c r="A11" s="583" t="s">
        <v>344</v>
      </c>
      <c r="E11" s="155" t="s">
        <v>345</v>
      </c>
      <c r="F11" s="157"/>
      <c r="L11" s="995" t="s">
        <v>346</v>
      </c>
      <c r="O11" s="179" t="s">
        <v>347</v>
      </c>
      <c r="Q11" s="218" t="s">
        <v>348</v>
      </c>
      <c r="R11" s="251" t="s">
        <v>348</v>
      </c>
    </row>
    <row customHeight="1" ht="11.25">
      <c r="A12" s="583" t="s">
        <v>349</v>
      </c>
      <c r="E12" s="155" t="s">
        <v>350</v>
      </c>
      <c r="F12" s="157"/>
      <c r="O12" s="179" t="s">
        <v>351</v>
      </c>
      <c r="Q12" s="218" t="s">
        <v>352</v>
      </c>
      <c r="R12" s="251" t="s">
        <v>352</v>
      </c>
    </row>
    <row customHeight="1" ht="11.25">
      <c r="A13" s="583" t="s">
        <v>353</v>
      </c>
      <c r="E13" s="155" t="s">
        <v>354</v>
      </c>
      <c r="F13" s="157"/>
      <c r="O13" s="179" t="s">
        <v>355</v>
      </c>
      <c r="Q13" s="218" t="s">
        <v>356</v>
      </c>
      <c r="R13" s="251" t="s">
        <v>356</v>
      </c>
    </row>
    <row customHeight="1" ht="11.25">
      <c r="A14" s="583" t="s">
        <v>357</v>
      </c>
      <c r="O14" s="179" t="s">
        <v>358</v>
      </c>
      <c r="Q14" s="218" t="s">
        <v>359</v>
      </c>
      <c r="R14" s="251" t="s">
        <v>359</v>
      </c>
    </row>
    <row customHeight="1" ht="11.25">
      <c r="A15" s="583" t="s">
        <v>360</v>
      </c>
      <c r="O15" s="179" t="s">
        <v>361</v>
      </c>
      <c r="Q15" s="218" t="s">
        <v>362</v>
      </c>
      <c r="R15" s="251" t="s">
        <v>362</v>
      </c>
    </row>
    <row customHeight="1" ht="11.25">
      <c r="A16" s="583" t="s">
        <v>363</v>
      </c>
      <c r="C16" s="227"/>
      <c r="D16" s="220"/>
      <c r="E16" s="220"/>
      <c r="G16" s="236" t="s">
        <v>364</v>
      </c>
      <c r="I16" s="680" t="s">
        <v>365</v>
      </c>
      <c r="O16" s="179" t="s">
        <v>366</v>
      </c>
      <c r="Q16" s="218" t="s">
        <v>367</v>
      </c>
      <c r="R16" s="251" t="s">
        <v>367</v>
      </c>
    </row>
    <row customHeight="1" ht="11.25">
      <c r="A17" s="583" t="s">
        <v>368</v>
      </c>
      <c r="C17" s="221" t="s">
        <v>369</v>
      </c>
      <c r="D17" s="222" t="str">
        <f>IF(f_startDate="","",f_startDate)</f>
        <v>45658.43366898148</v>
      </c>
      <c r="E17" s="222" t="str">
        <f>IF(f_endDate="","",f_endDate)</f>
        <v>46022.43381944444</v>
      </c>
      <c r="G17" s="237" t="s">
        <v>370</v>
      </c>
      <c r="I17" s="681" t="s">
        <v>371</v>
      </c>
      <c r="O17" s="179" t="s">
        <v>372</v>
      </c>
      <c r="Q17" s="218" t="s">
        <v>373</v>
      </c>
      <c r="R17" s="251" t="s">
        <v>373</v>
      </c>
    </row>
    <row customHeight="1" ht="11.25">
      <c r="A18" s="583" t="s">
        <v>374</v>
      </c>
      <c r="C18" s="223"/>
      <c r="D18" s="224"/>
      <c r="E18" s="224"/>
      <c r="G18" s="227"/>
      <c r="O18" s="179" t="s">
        <v>375</v>
      </c>
      <c r="Q18" s="218" t="s">
        <v>376</v>
      </c>
      <c r="R18" s="251" t="s">
        <v>376</v>
      </c>
    </row>
    <row customHeight="1" ht="22.5">
      <c r="A19" s="583" t="s">
        <v>377</v>
      </c>
      <c r="C19" s="227"/>
      <c r="D19" s="220"/>
      <c r="E19" s="220"/>
      <c r="G19" s="236" t="s">
        <v>378</v>
      </c>
      <c r="I19" s="682" t="s">
        <v>379</v>
      </c>
      <c r="O19" s="179" t="s">
        <v>380</v>
      </c>
      <c r="Q19" s="218" t="s">
        <v>381</v>
      </c>
      <c r="R19" s="251" t="s">
        <v>381</v>
      </c>
    </row>
    <row customHeight="1" ht="22.5">
      <c r="A20" s="583" t="s">
        <v>382</v>
      </c>
      <c r="C20" s="225" t="s">
        <v>383</v>
      </c>
      <c r="D20" s="226"/>
      <c r="E20" s="226"/>
      <c r="G20" s="182" t="b">
        <v>1</v>
      </c>
      <c r="I20" s="734" t="s">
        <v>65</v>
      </c>
      <c r="O20" s="179" t="s">
        <v>384</v>
      </c>
      <c r="Q20" s="218" t="s">
        <v>385</v>
      </c>
      <c r="R20" s="251" t="s">
        <v>385</v>
      </c>
    </row>
    <row customHeight="1" ht="11.25">
      <c r="A21" s="583" t="s">
        <v>386</v>
      </c>
      <c r="O21" s="179" t="s">
        <v>387</v>
      </c>
      <c r="Q21" s="218" t="s">
        <v>388</v>
      </c>
      <c r="R21" s="251" t="s">
        <v>388</v>
      </c>
    </row>
    <row customHeight="1" ht="11.25">
      <c r="A22" s="583" t="s">
        <v>389</v>
      </c>
      <c r="O22" s="179" t="s">
        <v>390</v>
      </c>
      <c r="Q22" s="218" t="s">
        <v>391</v>
      </c>
      <c r="R22" s="251" t="s">
        <v>391</v>
      </c>
    </row>
    <row customHeight="1" ht="11.25">
      <c r="A23" s="583" t="s">
        <v>392</v>
      </c>
      <c r="O23" s="179" t="s">
        <v>393</v>
      </c>
      <c r="Q23" s="218" t="s">
        <v>394</v>
      </c>
      <c r="R23" s="251" t="s">
        <v>394</v>
      </c>
    </row>
    <row customHeight="1" ht="11.25">
      <c r="A24" s="583" t="s">
        <v>395</v>
      </c>
      <c r="O24" s="179" t="s">
        <v>396</v>
      </c>
      <c r="Q24" s="218" t="s">
        <v>397</v>
      </c>
      <c r="R24" s="251" t="s">
        <v>397</v>
      </c>
    </row>
    <row customHeight="1" ht="11.25">
      <c r="A25" s="583" t="s">
        <v>398</v>
      </c>
      <c r="O25" s="179" t="s">
        <v>399</v>
      </c>
      <c r="Q25" s="218" t="s">
        <v>400</v>
      </c>
      <c r="R25" s="251" t="s">
        <v>400</v>
      </c>
    </row>
    <row customHeight="1" ht="11.25">
      <c r="A26" s="583" t="s">
        <v>401</v>
      </c>
      <c r="O26" s="179" t="s">
        <v>402</v>
      </c>
      <c r="R26" s="251" t="s">
        <v>403</v>
      </c>
    </row>
    <row customHeight="1" ht="11.25">
      <c r="A27" s="583" t="s">
        <v>404</v>
      </c>
      <c r="O27" s="179" t="s">
        <v>405</v>
      </c>
      <c r="R27" s="251" t="s">
        <v>406</v>
      </c>
    </row>
    <row customHeight="1" ht="11.25">
      <c r="A28" s="583" t="s">
        <v>407</v>
      </c>
      <c r="O28" s="179" t="s">
        <v>408</v>
      </c>
      <c r="R28" s="251" t="s">
        <v>409</v>
      </c>
    </row>
    <row customHeight="1" ht="11.25">
      <c r="A29" s="583" t="s">
        <v>410</v>
      </c>
      <c r="O29" s="179" t="s">
        <v>411</v>
      </c>
      <c r="R29" s="251" t="s">
        <v>412</v>
      </c>
    </row>
    <row customHeight="1" ht="11.25">
      <c r="A30" s="583" t="s">
        <v>413</v>
      </c>
      <c r="O30" s="179" t="s">
        <v>414</v>
      </c>
      <c r="R30" s="251" t="s">
        <v>415</v>
      </c>
    </row>
    <row customHeight="1" ht="11.25">
      <c r="A31" s="583" t="s">
        <v>416</v>
      </c>
      <c r="O31" s="179" t="s">
        <v>417</v>
      </c>
      <c r="R31" s="251" t="s">
        <v>418</v>
      </c>
    </row>
    <row customHeight="1" ht="11.25">
      <c r="A32" s="583" t="s">
        <v>419</v>
      </c>
      <c r="O32" s="179" t="s">
        <v>420</v>
      </c>
      <c r="R32" s="251" t="s">
        <v>421</v>
      </c>
    </row>
    <row customHeight="1" ht="11.25">
      <c r="A33" s="583" t="s">
        <v>422</v>
      </c>
      <c r="O33" s="179" t="s">
        <v>423</v>
      </c>
      <c r="R33" s="251" t="s">
        <v>424</v>
      </c>
    </row>
    <row customHeight="1" ht="11.25">
      <c r="A34" s="583" t="s">
        <v>425</v>
      </c>
      <c r="O34" s="179" t="s">
        <v>426</v>
      </c>
      <c r="R34" s="251" t="s">
        <v>427</v>
      </c>
    </row>
    <row customHeight="1" ht="11.25">
      <c r="A35" s="583" t="s">
        <v>428</v>
      </c>
      <c r="O35" s="179" t="s">
        <v>429</v>
      </c>
      <c r="R35" s="251" t="s">
        <v>430</v>
      </c>
    </row>
    <row customHeight="1" ht="11.25">
      <c r="A36" s="583" t="s">
        <v>431</v>
      </c>
      <c r="O36" s="179" t="s">
        <v>432</v>
      </c>
      <c r="R36" s="251" t="s">
        <v>433</v>
      </c>
    </row>
    <row customHeight="1" ht="11.25">
      <c r="A37" s="583" t="s">
        <v>434</v>
      </c>
      <c r="O37" s="179" t="s">
        <v>435</v>
      </c>
      <c r="R37" s="251" t="s">
        <v>436</v>
      </c>
    </row>
    <row customHeight="1" ht="11.25">
      <c r="A38" s="583" t="s">
        <v>437</v>
      </c>
      <c r="O38" s="179" t="s">
        <v>438</v>
      </c>
      <c r="R38" s="251" t="s">
        <v>439</v>
      </c>
    </row>
    <row customHeight="1" ht="11.25">
      <c r="A39" s="583" t="s">
        <v>440</v>
      </c>
      <c r="O39" s="179" t="s">
        <v>441</v>
      </c>
      <c r="R39" s="251" t="s">
        <v>442</v>
      </c>
    </row>
    <row customHeight="1" ht="11.25">
      <c r="A40" s="583" t="s">
        <v>443</v>
      </c>
      <c r="O40" s="179" t="s">
        <v>444</v>
      </c>
      <c r="R40" s="251" t="s">
        <v>445</v>
      </c>
    </row>
    <row customHeight="1" ht="11.25">
      <c r="A41" s="583" t="s">
        <v>446</v>
      </c>
      <c r="O41" s="179" t="s">
        <v>447</v>
      </c>
      <c r="R41" s="251" t="s">
        <v>448</v>
      </c>
    </row>
    <row customHeight="1" ht="11.25">
      <c r="A42" s="583" t="s">
        <v>449</v>
      </c>
      <c r="O42" s="179" t="s">
        <v>450</v>
      </c>
      <c r="R42" s="251" t="s">
        <v>451</v>
      </c>
    </row>
    <row customHeight="1" ht="11.25">
      <c r="A43" s="583" t="s">
        <v>452</v>
      </c>
      <c r="O43" s="179" t="s">
        <v>453</v>
      </c>
      <c r="R43" s="251" t="s">
        <v>454</v>
      </c>
    </row>
    <row customHeight="1" ht="11.25">
      <c r="A44" s="583" t="s">
        <v>455</v>
      </c>
      <c r="R44" s="251" t="s">
        <v>456</v>
      </c>
    </row>
    <row customHeight="1" ht="11.25">
      <c r="A45" s="583" t="s">
        <v>457</v>
      </c>
      <c r="R45" s="251" t="s">
        <v>458</v>
      </c>
    </row>
    <row customHeight="1" ht="11.25">
      <c r="A46" s="583" t="s">
        <v>459</v>
      </c>
      <c r="R46" s="251" t="s">
        <v>460</v>
      </c>
    </row>
    <row customHeight="1" ht="11.25">
      <c r="A47" s="583" t="s">
        <v>461</v>
      </c>
      <c r="R47" s="251" t="s">
        <v>462</v>
      </c>
    </row>
    <row customHeight="1" ht="11.25">
      <c r="A48" s="583" t="s">
        <v>463</v>
      </c>
      <c r="R48" s="251" t="s">
        <v>464</v>
      </c>
    </row>
    <row customHeight="1" ht="11.25">
      <c r="A49" s="583" t="s">
        <v>465</v>
      </c>
      <c r="R49" s="251" t="s">
        <v>466</v>
      </c>
    </row>
    <row customHeight="1" ht="11.25">
      <c r="A50" s="583" t="s">
        <v>467</v>
      </c>
      <c r="R50" s="251" t="s">
        <v>468</v>
      </c>
    </row>
    <row customHeight="1" ht="11.25">
      <c r="A51" s="583" t="s">
        <v>469</v>
      </c>
      <c r="R51" s="251" t="s">
        <v>470</v>
      </c>
    </row>
    <row customHeight="1" ht="11.25">
      <c r="A52" s="583" t="s">
        <v>471</v>
      </c>
      <c r="R52" s="251" t="s">
        <v>472</v>
      </c>
    </row>
    <row customHeight="1" ht="11.25">
      <c r="A53" s="583" t="s">
        <v>473</v>
      </c>
      <c r="R53" s="251" t="s">
        <v>474</v>
      </c>
    </row>
    <row customHeight="1" ht="11.25">
      <c r="A54" s="583" t="s">
        <v>475</v>
      </c>
      <c r="R54" s="251" t="s">
        <v>476</v>
      </c>
    </row>
    <row customHeight="1" ht="11.25">
      <c r="A55" s="583" t="s">
        <v>477</v>
      </c>
      <c r="R55" s="251" t="s">
        <v>478</v>
      </c>
    </row>
    <row customHeight="1" ht="11.25">
      <c r="A56" s="583" t="s">
        <v>479</v>
      </c>
      <c r="R56" s="251" t="s">
        <v>480</v>
      </c>
    </row>
    <row customHeight="1" ht="11.25">
      <c r="A57" s="583" t="s">
        <v>481</v>
      </c>
      <c r="R57" s="251" t="s">
        <v>482</v>
      </c>
    </row>
    <row customHeight="1" ht="11.25">
      <c r="A58" s="583" t="s">
        <v>483</v>
      </c>
      <c r="R58" s="251" t="s">
        <v>484</v>
      </c>
    </row>
    <row customHeight="1" ht="11.25">
      <c r="A59" s="583" t="s">
        <v>485</v>
      </c>
      <c r="R59" s="251" t="s">
        <v>486</v>
      </c>
    </row>
    <row customHeight="1" ht="11.25">
      <c r="A60" s="583" t="s">
        <v>487</v>
      </c>
      <c r="R60" s="251" t="s">
        <v>488</v>
      </c>
    </row>
    <row customHeight="1" ht="22.5">
      <c r="A61" s="583" t="s">
        <v>489</v>
      </c>
      <c r="R61" s="251" t="s">
        <v>490</v>
      </c>
    </row>
    <row customHeight="1" ht="11.25">
      <c r="A62" s="583" t="s">
        <v>491</v>
      </c>
    </row>
    <row customHeight="1" ht="11.25">
      <c r="A63" s="583" t="s">
        <v>492</v>
      </c>
    </row>
    <row customHeight="1" ht="11.25">
      <c r="A64" s="583" t="s">
        <v>493</v>
      </c>
    </row>
    <row customHeight="1" ht="11.25">
      <c r="A65" s="583" t="s">
        <v>15</v>
      </c>
    </row>
    <row customHeight="1" ht="11.25">
      <c r="A66" s="583" t="s">
        <v>494</v>
      </c>
    </row>
    <row customHeight="1" ht="11.25">
      <c r="A67" s="583" t="s">
        <v>495</v>
      </c>
    </row>
    <row customHeight="1" ht="11.25">
      <c r="A68" s="583" t="s">
        <v>496</v>
      </c>
    </row>
    <row customHeight="1" ht="11.25">
      <c r="A69" s="583" t="s">
        <v>497</v>
      </c>
    </row>
    <row customHeight="1" ht="11.25">
      <c r="A70" s="583" t="s">
        <v>498</v>
      </c>
    </row>
    <row customHeight="1" ht="11.25">
      <c r="A71" s="583" t="s">
        <v>499</v>
      </c>
    </row>
    <row customHeight="1" ht="11.25">
      <c r="A72" s="583" t="s">
        <v>500</v>
      </c>
    </row>
    <row customHeight="1" ht="11.25">
      <c r="A73" s="583" t="s">
        <v>501</v>
      </c>
    </row>
    <row customHeight="1" ht="11.25">
      <c r="A74" s="583" t="s">
        <v>502</v>
      </c>
    </row>
    <row customHeight="1" ht="11.25">
      <c r="A75" s="583" t="s">
        <v>503</v>
      </c>
    </row>
    <row customHeight="1" ht="11.25">
      <c r="A76" s="583" t="s">
        <v>504</v>
      </c>
    </row>
    <row customHeight="1" ht="11.25">
      <c r="A77" s="583" t="s">
        <v>505</v>
      </c>
    </row>
    <row customHeight="1" ht="11.25">
      <c r="A78" s="583" t="s">
        <v>506</v>
      </c>
    </row>
    <row customHeight="1" ht="11.25">
      <c r="A79" s="583" t="s">
        <v>507</v>
      </c>
    </row>
    <row customHeight="1" ht="11.25">
      <c r="A80" s="583" t="s">
        <v>508</v>
      </c>
    </row>
    <row customHeight="1" ht="11.25">
      <c r="A81" s="583" t="s">
        <v>509</v>
      </c>
    </row>
    <row customHeight="1" ht="11.25">
      <c r="A82" s="583" t="s">
        <v>510</v>
      </c>
    </row>
    <row customHeight="1" ht="11.25">
      <c r="A83" s="583" t="s">
        <v>511</v>
      </c>
    </row>
    <row customHeight="1" ht="11.25">
      <c r="A84" s="583" t="s">
        <v>512</v>
      </c>
    </row>
    <row customHeight="1" ht="11.25">
      <c r="A85" s="583" t="s">
        <v>513</v>
      </c>
    </row>
    <row customHeight="1" ht="11.25">
      <c r="A86" s="583" t="s">
        <v>514</v>
      </c>
    </row>
    <row customHeight="1" ht="11.25">
      <c r="A87" s="583" t="s">
        <v>515</v>
      </c>
    </row>
  </sheetData>
  <sheetProtection formatColumns="0" formatRows="0" sort="0" autoFilter="0" insertRows="0" insertColumns="1" deleteRows="0" deleteColumns="0"/>
  <mergeCells count="1">
    <mergeCell ref="AD1:AE1"/>
  </mergeCell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5E0613A-AAF4-FE65-EDB4-E367DF2BC38C}" mc:Ignorable="x14ac xr xr2 xr3">
  <sheetPr>
    <tabColor rgb="FFFFCC99"/>
  </sheetPr>
  <dimension ref="A1:AP207"/>
  <sheetViews>
    <sheetView topLeftCell="A1" showGridLines="0" zoomScale="85" workbookViewId="0">
      <selection activeCell="A1" sqref="A1"/>
    </sheetView>
  </sheetViews>
  <sheetFormatPr defaultColWidth="9.140625" customHeight="1" defaultRowHeight="15"/>
  <cols>
    <col min="1" max="1" style="1219" width="27.421875" customWidth="1"/>
    <col min="2" max="3" style="1219" width="10.00390625" customWidth="1"/>
    <col min="4" max="4" style="1219" width="10.140625" customWidth="1"/>
    <col min="5" max="5" style="1219" width="20.00390625" customWidth="1"/>
    <col min="6" max="6" style="1219" width="16.421875" customWidth="1"/>
    <col min="7" max="7" style="1219" width="15.28125" customWidth="1"/>
    <col min="8" max="9" style="1219" width="20.7109375" customWidth="1"/>
    <col min="10" max="10" style="1219" width="24.28125" customWidth="1"/>
    <col min="11" max="11" style="1219" width="11.8515625" customWidth="1"/>
    <col min="12" max="12" style="1219" width="7.7109375" customWidth="1"/>
    <col min="13" max="13" style="1219" width="32.421875" customWidth="1"/>
    <col min="14" max="14" style="1219" width="9.140625"/>
    <col min="15" max="20" style="1219" width="9.8515625" customWidth="1"/>
    <col min="21" max="21" style="1719" width="9.8515625" customWidth="1"/>
    <col min="22" max="24" style="1219" width="9.8515625" customWidth="1"/>
    <col min="25" max="42" style="1219" width="9.140625"/>
  </cols>
  <sheetData>
    <row r="3" customHeight="1" ht="15">
      <c r="A3" s="151" t="s">
        <v>516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247"/>
      <c r="V3" s="151"/>
      <c r="W3" s="151"/>
    </row>
    <row r="5" s="1219" customFormat="1" customHeight="1" ht="18.75">
      <c r="A5" s="185"/>
      <c r="C5" s="187"/>
      <c r="D5" s="255"/>
      <c r="E5" s="257"/>
      <c r="F5" s="238"/>
      <c r="G5" s="258"/>
      <c r="I5" s="256"/>
      <c r="L5" s="244"/>
    </row>
    <row r="7" customHeight="1" ht="15">
      <c r="A7" s="151" t="s">
        <v>517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247"/>
      <c r="V7" s="151"/>
      <c r="W7" s="151"/>
    </row>
    <row r="9" customHeight="1" ht="15">
      <c r="D9" s="239"/>
      <c r="E9" s="240"/>
    </row>
    <row r="11" customHeight="1" ht="15">
      <c r="A11" s="151" t="s">
        <v>518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247"/>
      <c r="V11" s="151"/>
      <c r="W11" s="151"/>
    </row>
    <row r="13" s="1561" customFormat="1" customHeight="1" ht="15">
      <c r="C13" s="192"/>
      <c r="D13" s="239"/>
      <c r="E13" s="620"/>
      <c r="F13" s="686"/>
      <c r="I13" s="135"/>
      <c r="J13" s="135"/>
      <c r="V13" s="245"/>
    </row>
    <row r="17" customHeight="1" ht="15">
      <c r="A17" s="151" t="s">
        <v>519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247"/>
      <c r="V17" s="151"/>
      <c r="W17" s="151"/>
    </row>
    <row r="19" customHeight="1" ht="18.75">
      <c r="D19" s="817" t="s">
        <v>67</v>
      </c>
      <c r="E19" s="819" t="str">
        <f>IF(ISERROR(INDEX(activity,MATCH(D19,List01_N_activity,0))),"",INDEX(activity,MATCH(D19,List01_N_activity,0)))</f>
        <v>Обработка твердых коммунальных отходов</v>
      </c>
      <c r="F19" s="794" t="str">
        <f>IF(ISERROR(INDEX(activity,MATCH(D19,List01_N_activity,0))),"",OFFSET(INDEX(activity,MATCH(D19,List01_N_activity,0)),,1))</f>
        <v>Тариф на обработку твердых коммунальных отходов</v>
      </c>
      <c r="G19" s="822">
        <v>1</v>
      </c>
      <c r="H19" s="829">
        <f>'Перечень тарифов'!I19</f>
        <v>0</v>
      </c>
      <c r="I19" s="331"/>
      <c r="J19" s="807" t="s">
        <v>148</v>
      </c>
      <c r="K19" s="807" t="s">
        <v>148</v>
      </c>
      <c r="L19" s="296"/>
      <c r="M19" s="804" t="s">
        <v>67</v>
      </c>
      <c r="N19" s="827" t="s">
        <v>71</v>
      </c>
      <c r="O19" s="333"/>
      <c r="P19" s="831" t="s">
        <v>148</v>
      </c>
      <c r="Q19" s="831" t="s">
        <v>148</v>
      </c>
      <c r="R19" s="298"/>
      <c r="S19" s="804" t="s">
        <v>67</v>
      </c>
      <c r="T19" s="827"/>
      <c r="U19" s="293"/>
      <c r="V19" s="830" t="s">
        <v>67</v>
      </c>
      <c r="W19" s="834"/>
      <c r="X19" s="296"/>
      <c r="Y19" s="804" t="s">
        <v>67</v>
      </c>
      <c r="Z19" s="828"/>
      <c r="AA19" s="835"/>
      <c r="AB19" s="336"/>
      <c r="AC19" s="807" t="s">
        <v>148</v>
      </c>
      <c r="AD19" s="807" t="s">
        <v>17</v>
      </c>
      <c r="AE19" s="296"/>
      <c r="AF19" s="804" t="s">
        <v>67</v>
      </c>
      <c r="AG19" s="805"/>
      <c r="AH19" s="341"/>
      <c r="AI19" s="807" t="s">
        <v>148</v>
      </c>
      <c r="AJ19" s="807" t="s">
        <v>17</v>
      </c>
      <c r="AK19" s="276"/>
      <c r="AL19" s="275" t="s">
        <v>67</v>
      </c>
      <c r="AM19" s="550"/>
      <c r="AN19" s="409"/>
      <c r="AO19" s="281"/>
      <c r="AP19" s="249" t="s">
        <v>114</v>
      </c>
    </row>
    <row customHeight="1" ht="18.75">
      <c r="D20" s="817"/>
      <c r="E20" s="819"/>
      <c r="F20" s="794"/>
      <c r="G20" s="822"/>
      <c r="H20" s="819"/>
      <c r="I20" s="328"/>
      <c r="J20" s="824"/>
      <c r="K20" s="824"/>
      <c r="L20" s="297"/>
      <c r="M20" s="804"/>
      <c r="N20" s="827"/>
      <c r="O20" s="333"/>
      <c r="P20" s="832"/>
      <c r="Q20" s="832"/>
      <c r="R20" s="299"/>
      <c r="S20" s="804"/>
      <c r="T20" s="827"/>
      <c r="U20" s="294"/>
      <c r="V20" s="830"/>
      <c r="W20" s="834"/>
      <c r="X20" s="297"/>
      <c r="Y20" s="804"/>
      <c r="Z20" s="828"/>
      <c r="AA20" s="835"/>
      <c r="AB20" s="336"/>
      <c r="AC20" s="824"/>
      <c r="AD20" s="824"/>
      <c r="AE20" s="297"/>
      <c r="AF20" s="804"/>
      <c r="AG20" s="806"/>
      <c r="AH20" s="388"/>
      <c r="AI20" s="808"/>
      <c r="AJ20" s="808"/>
      <c r="AK20" s="364"/>
      <c r="AL20" s="280"/>
      <c r="AM20" s="809" t="s">
        <v>520</v>
      </c>
      <c r="AN20" s="810"/>
      <c r="AO20" s="281"/>
      <c r="AP20" s="249" t="s">
        <v>115</v>
      </c>
    </row>
    <row customHeight="1" ht="18.75">
      <c r="D21" s="817"/>
      <c r="E21" s="819"/>
      <c r="F21" s="794"/>
      <c r="G21" s="822"/>
      <c r="H21" s="819"/>
      <c r="I21" s="328"/>
      <c r="J21" s="824"/>
      <c r="K21" s="824"/>
      <c r="L21" s="297"/>
      <c r="M21" s="804"/>
      <c r="N21" s="827"/>
      <c r="O21" s="333"/>
      <c r="P21" s="832"/>
      <c r="Q21" s="832"/>
      <c r="R21" s="299"/>
      <c r="S21" s="804"/>
      <c r="T21" s="827"/>
      <c r="U21" s="294"/>
      <c r="V21" s="830"/>
      <c r="W21" s="834"/>
      <c r="X21" s="297"/>
      <c r="Y21" s="804"/>
      <c r="Z21" s="828"/>
      <c r="AA21" s="835"/>
      <c r="AB21" s="336"/>
      <c r="AC21" s="808"/>
      <c r="AD21" s="808"/>
      <c r="AE21" s="279"/>
      <c r="AF21" s="280"/>
      <c r="AG21" s="809" t="s">
        <v>521</v>
      </c>
      <c r="AH21" s="809"/>
      <c r="AI21" s="809"/>
      <c r="AJ21" s="809"/>
      <c r="AK21" s="809"/>
      <c r="AL21" s="809"/>
      <c r="AM21" s="809"/>
      <c r="AN21" s="810"/>
      <c r="AO21" s="281"/>
      <c r="AP21" s="249" t="s">
        <v>115</v>
      </c>
    </row>
    <row customHeight="1" ht="18.75">
      <c r="D22" s="817"/>
      <c r="E22" s="819"/>
      <c r="F22" s="794"/>
      <c r="G22" s="822"/>
      <c r="H22" s="819"/>
      <c r="I22" s="328"/>
      <c r="J22" s="824"/>
      <c r="K22" s="824"/>
      <c r="L22" s="297"/>
      <c r="M22" s="804"/>
      <c r="N22" s="827"/>
      <c r="O22" s="333"/>
      <c r="P22" s="832"/>
      <c r="Q22" s="832"/>
      <c r="R22" s="299"/>
      <c r="S22" s="804"/>
      <c r="T22" s="827"/>
      <c r="U22" s="294"/>
      <c r="V22" s="830"/>
      <c r="W22" s="834"/>
      <c r="X22" s="283"/>
      <c r="Y22" s="280"/>
      <c r="Z22" s="809" t="s">
        <v>522</v>
      </c>
      <c r="AA22" s="809"/>
      <c r="AB22" s="33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9"/>
      <c r="AO22" s="281"/>
      <c r="AP22" s="249" t="s">
        <v>115</v>
      </c>
    </row>
    <row customHeight="1" ht="18.75">
      <c r="D23" s="817"/>
      <c r="E23" s="819"/>
      <c r="F23" s="794"/>
      <c r="G23" s="822"/>
      <c r="H23" s="819"/>
      <c r="I23" s="328"/>
      <c r="J23" s="824"/>
      <c r="K23" s="824"/>
      <c r="L23" s="297"/>
      <c r="M23" s="804"/>
      <c r="N23" s="827"/>
      <c r="O23" s="333"/>
      <c r="P23" s="832"/>
      <c r="Q23" s="832"/>
      <c r="R23" s="299"/>
      <c r="S23" s="804"/>
      <c r="T23" s="827"/>
      <c r="U23" s="295"/>
      <c r="V23" s="280"/>
      <c r="W23" s="809" t="s">
        <v>523</v>
      </c>
      <c r="X23" s="809"/>
      <c r="Y23" s="809"/>
      <c r="Z23" s="809"/>
      <c r="AA23" s="809"/>
      <c r="AB23" s="322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9"/>
      <c r="AO23" s="281"/>
      <c r="AP23" s="249" t="s">
        <v>115</v>
      </c>
    </row>
    <row customHeight="1" ht="18.75">
      <c r="D24" s="817"/>
      <c r="E24" s="819"/>
      <c r="F24" s="794"/>
      <c r="G24" s="822"/>
      <c r="H24" s="819"/>
      <c r="I24" s="328"/>
      <c r="J24" s="824"/>
      <c r="K24" s="824"/>
      <c r="L24" s="297"/>
      <c r="M24" s="804"/>
      <c r="N24" s="827"/>
      <c r="O24" s="334"/>
      <c r="P24" s="833"/>
      <c r="Q24" s="833"/>
      <c r="R24" s="283"/>
      <c r="S24" s="274"/>
      <c r="T24" s="809" t="s">
        <v>524</v>
      </c>
      <c r="U24" s="809"/>
      <c r="V24" s="809"/>
      <c r="W24" s="809"/>
      <c r="X24" s="809"/>
      <c r="Y24" s="809"/>
      <c r="Z24" s="809"/>
      <c r="AA24" s="809"/>
      <c r="AB24" s="809"/>
      <c r="AC24" s="809"/>
      <c r="AD24" s="809"/>
      <c r="AE24" s="809"/>
      <c r="AF24" s="809"/>
      <c r="AG24" s="809"/>
      <c r="AH24" s="809"/>
      <c r="AI24" s="809"/>
      <c r="AJ24" s="809"/>
      <c r="AK24" s="809"/>
      <c r="AL24" s="809"/>
      <c r="AM24" s="809"/>
      <c r="AN24" s="810"/>
      <c r="AO24" s="281"/>
      <c r="AP24" s="249" t="s">
        <v>115</v>
      </c>
    </row>
    <row customHeight="1" ht="18.75">
      <c r="D25" s="817"/>
      <c r="E25" s="819"/>
      <c r="F25" s="794"/>
      <c r="G25" s="823"/>
      <c r="H25" s="820"/>
      <c r="I25" s="328"/>
      <c r="J25" s="824"/>
      <c r="K25" s="824"/>
      <c r="L25" s="362"/>
      <c r="M25" s="278"/>
      <c r="N25" s="825" t="s">
        <v>525</v>
      </c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825"/>
      <c r="AK25" s="825"/>
      <c r="AL25" s="825"/>
      <c r="AM25" s="825"/>
      <c r="AN25" s="826"/>
      <c r="AO25" s="281"/>
      <c r="AP25" s="249" t="s">
        <v>115</v>
      </c>
    </row>
    <row s="1222" customFormat="1" customHeight="1" ht="0.75">
      <c r="D26" s="818"/>
      <c r="E26" s="820"/>
      <c r="F26" s="821"/>
      <c r="G26" s="309"/>
      <c r="H26" s="310"/>
      <c r="I26" s="332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0"/>
      <c r="AM26" s="310"/>
      <c r="AN26" s="311"/>
      <c r="AP26" s="305" t="s">
        <v>116</v>
      </c>
    </row>
    <row customHeight="1" ht="15"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316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H27" s="317"/>
    </row>
    <row customHeight="1" ht="15">
      <c r="A28" s="151" t="s">
        <v>526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247"/>
      <c r="V28" s="151"/>
      <c r="W28" s="151"/>
      <c r="AH28" s="317"/>
    </row>
    <row customHeight="1" ht="15">
      <c r="AH29" s="317"/>
    </row>
    <row customHeight="1" ht="18.75">
      <c r="D30" s="717"/>
      <c r="E30" s="718"/>
      <c r="F30" s="718"/>
      <c r="G30" s="822">
        <v>1</v>
      </c>
      <c r="H30" s="829">
        <f>'Перечень тарифов'!I30</f>
        <v>0</v>
      </c>
      <c r="I30" s="342"/>
      <c r="J30" s="807" t="s">
        <v>148</v>
      </c>
      <c r="K30" s="807" t="s">
        <v>148</v>
      </c>
      <c r="L30" s="344"/>
      <c r="M30" s="804" t="s">
        <v>67</v>
      </c>
      <c r="N30" s="827" t="s">
        <v>71</v>
      </c>
      <c r="O30" s="333"/>
      <c r="P30" s="831" t="s">
        <v>148</v>
      </c>
      <c r="Q30" s="831" t="s">
        <v>148</v>
      </c>
      <c r="R30" s="298"/>
      <c r="S30" s="804" t="s">
        <v>67</v>
      </c>
      <c r="T30" s="827"/>
      <c r="U30" s="293"/>
      <c r="V30" s="830" t="s">
        <v>67</v>
      </c>
      <c r="W30" s="834"/>
      <c r="X30" s="296"/>
      <c r="Y30" s="804" t="s">
        <v>67</v>
      </c>
      <c r="Z30" s="828"/>
      <c r="AA30" s="835"/>
      <c r="AB30" s="336"/>
      <c r="AC30" s="807" t="s">
        <v>148</v>
      </c>
      <c r="AD30" s="807" t="s">
        <v>17</v>
      </c>
      <c r="AE30" s="296"/>
      <c r="AF30" s="804" t="s">
        <v>67</v>
      </c>
      <c r="AG30" s="805"/>
      <c r="AH30" s="341"/>
      <c r="AI30" s="807" t="s">
        <v>148</v>
      </c>
      <c r="AJ30" s="807" t="s">
        <v>17</v>
      </c>
      <c r="AK30" s="276"/>
      <c r="AL30" s="275" t="s">
        <v>67</v>
      </c>
      <c r="AM30" s="550"/>
      <c r="AN30" s="409"/>
      <c r="AO30" s="281"/>
      <c r="AP30" s="249" t="s">
        <v>114</v>
      </c>
    </row>
    <row customHeight="1" ht="18.75">
      <c r="D31" s="717"/>
      <c r="E31" s="718"/>
      <c r="F31" s="718"/>
      <c r="G31" s="822"/>
      <c r="H31" s="819"/>
      <c r="I31" s="343"/>
      <c r="J31" s="824"/>
      <c r="K31" s="824"/>
      <c r="L31" s="300"/>
      <c r="M31" s="804"/>
      <c r="N31" s="827"/>
      <c r="O31" s="333"/>
      <c r="P31" s="832"/>
      <c r="Q31" s="832"/>
      <c r="R31" s="299"/>
      <c r="S31" s="804"/>
      <c r="T31" s="827"/>
      <c r="U31" s="294"/>
      <c r="V31" s="830"/>
      <c r="W31" s="834"/>
      <c r="X31" s="297"/>
      <c r="Y31" s="804"/>
      <c r="Z31" s="828"/>
      <c r="AA31" s="835"/>
      <c r="AB31" s="336"/>
      <c r="AC31" s="824"/>
      <c r="AD31" s="824"/>
      <c r="AE31" s="297"/>
      <c r="AF31" s="804"/>
      <c r="AG31" s="806"/>
      <c r="AH31" s="388"/>
      <c r="AI31" s="808"/>
      <c r="AJ31" s="808"/>
      <c r="AK31" s="364"/>
      <c r="AL31" s="280"/>
      <c r="AM31" s="809" t="s">
        <v>520</v>
      </c>
      <c r="AN31" s="810"/>
      <c r="AO31" s="281"/>
      <c r="AP31" s="249" t="s">
        <v>115</v>
      </c>
    </row>
    <row customHeight="1" ht="18.75">
      <c r="D32" s="717"/>
      <c r="E32" s="718"/>
      <c r="F32" s="718"/>
      <c r="G32" s="822"/>
      <c r="H32" s="819"/>
      <c r="I32" s="343"/>
      <c r="J32" s="824"/>
      <c r="K32" s="824"/>
      <c r="L32" s="300"/>
      <c r="M32" s="804"/>
      <c r="N32" s="827"/>
      <c r="O32" s="333"/>
      <c r="P32" s="832"/>
      <c r="Q32" s="832"/>
      <c r="R32" s="299"/>
      <c r="S32" s="804"/>
      <c r="T32" s="827"/>
      <c r="U32" s="294"/>
      <c r="V32" s="830"/>
      <c r="W32" s="834"/>
      <c r="X32" s="297"/>
      <c r="Y32" s="804"/>
      <c r="Z32" s="828"/>
      <c r="AA32" s="835"/>
      <c r="AB32" s="336"/>
      <c r="AC32" s="808"/>
      <c r="AD32" s="808"/>
      <c r="AE32" s="279"/>
      <c r="AF32" s="280"/>
      <c r="AG32" s="809" t="s">
        <v>521</v>
      </c>
      <c r="AH32" s="809"/>
      <c r="AI32" s="809"/>
      <c r="AJ32" s="809"/>
      <c r="AK32" s="809"/>
      <c r="AL32" s="809"/>
      <c r="AM32" s="809"/>
      <c r="AN32" s="810"/>
      <c r="AO32" s="281"/>
      <c r="AP32" s="249" t="s">
        <v>115</v>
      </c>
    </row>
    <row customHeight="1" ht="18.75">
      <c r="D33" s="717"/>
      <c r="E33" s="718"/>
      <c r="F33" s="718"/>
      <c r="G33" s="822"/>
      <c r="H33" s="819"/>
      <c r="I33" s="343"/>
      <c r="J33" s="824"/>
      <c r="K33" s="824"/>
      <c r="L33" s="300"/>
      <c r="M33" s="804"/>
      <c r="N33" s="827"/>
      <c r="O33" s="333"/>
      <c r="P33" s="832"/>
      <c r="Q33" s="832"/>
      <c r="R33" s="299"/>
      <c r="S33" s="804"/>
      <c r="T33" s="827"/>
      <c r="U33" s="294"/>
      <c r="V33" s="830"/>
      <c r="W33" s="834"/>
      <c r="X33" s="283"/>
      <c r="Y33" s="280"/>
      <c r="Z33" s="809" t="s">
        <v>522</v>
      </c>
      <c r="AA33" s="809"/>
      <c r="AB33" s="33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9"/>
      <c r="AO33" s="281"/>
      <c r="AP33" s="249" t="s">
        <v>115</v>
      </c>
    </row>
    <row customHeight="1" ht="18.75">
      <c r="D34" s="717"/>
      <c r="E34" s="718"/>
      <c r="F34" s="718"/>
      <c r="G34" s="822"/>
      <c r="H34" s="819"/>
      <c r="I34" s="343"/>
      <c r="J34" s="824"/>
      <c r="K34" s="824"/>
      <c r="L34" s="300"/>
      <c r="M34" s="804"/>
      <c r="N34" s="827"/>
      <c r="O34" s="333"/>
      <c r="P34" s="832"/>
      <c r="Q34" s="832"/>
      <c r="R34" s="299"/>
      <c r="S34" s="804"/>
      <c r="T34" s="827"/>
      <c r="U34" s="295"/>
      <c r="V34" s="280"/>
      <c r="W34" s="809" t="s">
        <v>523</v>
      </c>
      <c r="X34" s="809"/>
      <c r="Y34" s="809"/>
      <c r="Z34" s="809"/>
      <c r="AA34" s="809"/>
      <c r="AB34" s="322"/>
      <c r="AC34" s="288"/>
      <c r="AD34" s="288"/>
      <c r="AE34" s="288"/>
      <c r="AF34" s="288"/>
      <c r="AG34" s="288"/>
      <c r="AH34" s="288"/>
      <c r="AI34" s="288"/>
      <c r="AJ34" s="288"/>
      <c r="AK34" s="288"/>
      <c r="AL34" s="288"/>
      <c r="AM34" s="288"/>
      <c r="AN34" s="289"/>
      <c r="AO34" s="281"/>
      <c r="AP34" s="249" t="s">
        <v>115</v>
      </c>
    </row>
    <row customHeight="1" ht="18.75">
      <c r="D35" s="717"/>
      <c r="E35" s="718"/>
      <c r="F35" s="718"/>
      <c r="G35" s="822"/>
      <c r="H35" s="819"/>
      <c r="I35" s="343"/>
      <c r="J35" s="824"/>
      <c r="K35" s="824"/>
      <c r="L35" s="300"/>
      <c r="M35" s="804"/>
      <c r="N35" s="827"/>
      <c r="O35" s="334"/>
      <c r="P35" s="833"/>
      <c r="Q35" s="833"/>
      <c r="R35" s="283"/>
      <c r="S35" s="274"/>
      <c r="T35" s="809" t="s">
        <v>524</v>
      </c>
      <c r="U35" s="809"/>
      <c r="V35" s="809"/>
      <c r="W35" s="809"/>
      <c r="X35" s="809"/>
      <c r="Y35" s="809"/>
      <c r="Z35" s="809"/>
      <c r="AA35" s="809"/>
      <c r="AB35" s="809"/>
      <c r="AC35" s="809"/>
      <c r="AD35" s="809"/>
      <c r="AE35" s="809"/>
      <c r="AF35" s="809"/>
      <c r="AG35" s="809"/>
      <c r="AH35" s="809"/>
      <c r="AI35" s="809"/>
      <c r="AJ35" s="809"/>
      <c r="AK35" s="809"/>
      <c r="AL35" s="809"/>
      <c r="AM35" s="809"/>
      <c r="AN35" s="810"/>
      <c r="AO35" s="281"/>
      <c r="AP35" s="249" t="s">
        <v>115</v>
      </c>
    </row>
    <row customHeight="1" ht="18.75">
      <c r="D36" s="717"/>
      <c r="E36" s="718"/>
      <c r="F36" s="718"/>
      <c r="G36" s="822"/>
      <c r="H36" s="819"/>
      <c r="I36" s="343"/>
      <c r="J36" s="824"/>
      <c r="K36" s="824"/>
      <c r="L36" s="345"/>
      <c r="M36" s="280"/>
      <c r="N36" s="809" t="s">
        <v>525</v>
      </c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809"/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09"/>
      <c r="AN36" s="810"/>
      <c r="AO36" s="281"/>
      <c r="AP36" s="249" t="s">
        <v>115</v>
      </c>
    </row>
    <row customHeight="1" ht="15">
      <c r="AH37" s="317"/>
    </row>
    <row customHeight="1" ht="15">
      <c r="A38" s="151" t="s">
        <v>527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247"/>
      <c r="V38" s="151"/>
      <c r="W38" s="151"/>
      <c r="AH38" s="317"/>
    </row>
    <row customHeight="1" ht="15">
      <c r="AH39" s="317"/>
    </row>
    <row customHeight="1" ht="18.75">
      <c r="D40" s="717"/>
      <c r="E40" s="718"/>
      <c r="F40" s="718"/>
      <c r="G40" s="717"/>
      <c r="H40" s="718"/>
      <c r="I40" s="717"/>
      <c r="J40" s="720"/>
      <c r="K40" s="720"/>
      <c r="L40" s="300"/>
      <c r="M40" s="804" t="s">
        <v>67</v>
      </c>
      <c r="N40" s="827" t="s">
        <v>71</v>
      </c>
      <c r="O40" s="333"/>
      <c r="P40" s="831" t="s">
        <v>148</v>
      </c>
      <c r="Q40" s="831" t="s">
        <v>148</v>
      </c>
      <c r="R40" s="298"/>
      <c r="S40" s="804" t="s">
        <v>67</v>
      </c>
      <c r="T40" s="827"/>
      <c r="U40" s="293"/>
      <c r="V40" s="830" t="s">
        <v>67</v>
      </c>
      <c r="W40" s="834"/>
      <c r="X40" s="296"/>
      <c r="Y40" s="804" t="s">
        <v>67</v>
      </c>
      <c r="Z40" s="828"/>
      <c r="AA40" s="835"/>
      <c r="AB40" s="336"/>
      <c r="AC40" s="807" t="s">
        <v>148</v>
      </c>
      <c r="AD40" s="807" t="s">
        <v>17</v>
      </c>
      <c r="AE40" s="296"/>
      <c r="AF40" s="804" t="s">
        <v>67</v>
      </c>
      <c r="AG40" s="805"/>
      <c r="AH40" s="341"/>
      <c r="AI40" s="807" t="s">
        <v>148</v>
      </c>
      <c r="AJ40" s="807" t="s">
        <v>17</v>
      </c>
      <c r="AK40" s="276"/>
      <c r="AL40" s="275" t="s">
        <v>67</v>
      </c>
      <c r="AM40" s="550"/>
      <c r="AN40" s="409"/>
      <c r="AO40" s="281"/>
      <c r="AP40" s="249" t="s">
        <v>114</v>
      </c>
    </row>
    <row customHeight="1" ht="18.75">
      <c r="D41" s="717"/>
      <c r="E41" s="718"/>
      <c r="F41" s="718"/>
      <c r="G41" s="717"/>
      <c r="H41" s="718"/>
      <c r="I41" s="717"/>
      <c r="J41" s="720"/>
      <c r="K41" s="720"/>
      <c r="L41" s="300"/>
      <c r="M41" s="804"/>
      <c r="N41" s="827"/>
      <c r="O41" s="333"/>
      <c r="P41" s="832"/>
      <c r="Q41" s="832"/>
      <c r="R41" s="299"/>
      <c r="S41" s="804"/>
      <c r="T41" s="827"/>
      <c r="U41" s="294"/>
      <c r="V41" s="830"/>
      <c r="W41" s="834"/>
      <c r="X41" s="297"/>
      <c r="Y41" s="804"/>
      <c r="Z41" s="828"/>
      <c r="AA41" s="835"/>
      <c r="AB41" s="336"/>
      <c r="AC41" s="824"/>
      <c r="AD41" s="824"/>
      <c r="AE41" s="297"/>
      <c r="AF41" s="804"/>
      <c r="AG41" s="806"/>
      <c r="AH41" s="388"/>
      <c r="AI41" s="808"/>
      <c r="AJ41" s="808"/>
      <c r="AK41" s="364"/>
      <c r="AL41" s="280"/>
      <c r="AM41" s="809" t="s">
        <v>520</v>
      </c>
      <c r="AN41" s="810"/>
      <c r="AO41" s="281"/>
      <c r="AP41" s="249" t="s">
        <v>115</v>
      </c>
    </row>
    <row customHeight="1" ht="18.75">
      <c r="D42" s="717"/>
      <c r="E42" s="718"/>
      <c r="F42" s="718"/>
      <c r="G42" s="717"/>
      <c r="H42" s="718"/>
      <c r="I42" s="717"/>
      <c r="J42" s="720"/>
      <c r="K42" s="720"/>
      <c r="L42" s="300"/>
      <c r="M42" s="804"/>
      <c r="N42" s="827"/>
      <c r="O42" s="333"/>
      <c r="P42" s="832"/>
      <c r="Q42" s="832"/>
      <c r="R42" s="299"/>
      <c r="S42" s="804"/>
      <c r="T42" s="827"/>
      <c r="U42" s="294"/>
      <c r="V42" s="830"/>
      <c r="W42" s="834"/>
      <c r="X42" s="297"/>
      <c r="Y42" s="804"/>
      <c r="Z42" s="828"/>
      <c r="AA42" s="835"/>
      <c r="AB42" s="336"/>
      <c r="AC42" s="808"/>
      <c r="AD42" s="808"/>
      <c r="AE42" s="279"/>
      <c r="AF42" s="280"/>
      <c r="AG42" s="809" t="s">
        <v>521</v>
      </c>
      <c r="AH42" s="809"/>
      <c r="AI42" s="809"/>
      <c r="AJ42" s="809"/>
      <c r="AK42" s="809"/>
      <c r="AL42" s="809"/>
      <c r="AM42" s="809"/>
      <c r="AN42" s="810"/>
      <c r="AO42" s="281"/>
      <c r="AP42" s="249" t="s">
        <v>115</v>
      </c>
    </row>
    <row customHeight="1" ht="18.75">
      <c r="D43" s="717"/>
      <c r="E43" s="718"/>
      <c r="F43" s="718"/>
      <c r="G43" s="717"/>
      <c r="H43" s="718"/>
      <c r="I43" s="717"/>
      <c r="J43" s="720"/>
      <c r="K43" s="720"/>
      <c r="L43" s="300"/>
      <c r="M43" s="804"/>
      <c r="N43" s="827"/>
      <c r="O43" s="333"/>
      <c r="P43" s="832"/>
      <c r="Q43" s="832"/>
      <c r="R43" s="299"/>
      <c r="S43" s="804"/>
      <c r="T43" s="827"/>
      <c r="U43" s="294"/>
      <c r="V43" s="830"/>
      <c r="W43" s="834"/>
      <c r="X43" s="283"/>
      <c r="Y43" s="280"/>
      <c r="Z43" s="809" t="s">
        <v>522</v>
      </c>
      <c r="AA43" s="809"/>
      <c r="AB43" s="33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9"/>
      <c r="AO43" s="281"/>
      <c r="AP43" s="249" t="s">
        <v>115</v>
      </c>
    </row>
    <row customHeight="1" ht="18.75">
      <c r="D44" s="717"/>
      <c r="E44" s="718"/>
      <c r="F44" s="718"/>
      <c r="G44" s="717"/>
      <c r="H44" s="718"/>
      <c r="I44" s="717"/>
      <c r="J44" s="720"/>
      <c r="K44" s="720"/>
      <c r="L44" s="300"/>
      <c r="M44" s="804"/>
      <c r="N44" s="827"/>
      <c r="O44" s="333"/>
      <c r="P44" s="832"/>
      <c r="Q44" s="832"/>
      <c r="R44" s="299"/>
      <c r="S44" s="804"/>
      <c r="T44" s="827"/>
      <c r="U44" s="295"/>
      <c r="V44" s="280"/>
      <c r="W44" s="809" t="s">
        <v>523</v>
      </c>
      <c r="X44" s="809"/>
      <c r="Y44" s="809"/>
      <c r="Z44" s="809"/>
      <c r="AA44" s="809"/>
      <c r="AB44" s="322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9"/>
      <c r="AO44" s="281"/>
      <c r="AP44" s="249" t="s">
        <v>115</v>
      </c>
    </row>
    <row customHeight="1" ht="18.75">
      <c r="D45" s="717"/>
      <c r="E45" s="718"/>
      <c r="F45" s="718"/>
      <c r="G45" s="717"/>
      <c r="H45" s="718"/>
      <c r="I45" s="717"/>
      <c r="J45" s="720"/>
      <c r="K45" s="720"/>
      <c r="L45" s="300"/>
      <c r="M45" s="804"/>
      <c r="N45" s="827"/>
      <c r="O45" s="334"/>
      <c r="P45" s="833"/>
      <c r="Q45" s="833"/>
      <c r="R45" s="283"/>
      <c r="S45" s="274"/>
      <c r="T45" s="809" t="s">
        <v>524</v>
      </c>
      <c r="U45" s="809"/>
      <c r="V45" s="809"/>
      <c r="W45" s="809"/>
      <c r="X45" s="809"/>
      <c r="Y45" s="809"/>
      <c r="Z45" s="809"/>
      <c r="AA45" s="809"/>
      <c r="AB45" s="809"/>
      <c r="AC45" s="809"/>
      <c r="AD45" s="809"/>
      <c r="AE45" s="809"/>
      <c r="AF45" s="809"/>
      <c r="AG45" s="809"/>
      <c r="AH45" s="809"/>
      <c r="AI45" s="809"/>
      <c r="AJ45" s="809"/>
      <c r="AK45" s="809"/>
      <c r="AL45" s="809"/>
      <c r="AM45" s="809"/>
      <c r="AN45" s="810"/>
      <c r="AO45" s="281"/>
      <c r="AP45" s="249" t="s">
        <v>115</v>
      </c>
    </row>
    <row customHeight="1" ht="15">
      <c r="AH46" s="317"/>
    </row>
    <row customHeight="1" ht="15">
      <c r="A47" s="151" t="s">
        <v>528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247"/>
      <c r="V47" s="151"/>
      <c r="W47" s="151"/>
      <c r="AH47" s="317"/>
    </row>
    <row customHeight="1" ht="15">
      <c r="AH48" s="317"/>
    </row>
    <row customHeight="1" ht="18.75">
      <c r="D49" s="717"/>
      <c r="E49" s="718"/>
      <c r="F49" s="718"/>
      <c r="G49" s="717"/>
      <c r="H49" s="718"/>
      <c r="I49" s="717"/>
      <c r="J49" s="720"/>
      <c r="K49" s="720"/>
      <c r="L49" s="717"/>
      <c r="M49" s="717"/>
      <c r="N49" s="719"/>
      <c r="O49" s="717"/>
      <c r="P49" s="720"/>
      <c r="Q49" s="720"/>
      <c r="R49" s="717"/>
      <c r="S49" s="915" t="s">
        <v>67</v>
      </c>
      <c r="T49" s="827"/>
      <c r="U49" s="293"/>
      <c r="V49" s="830" t="s">
        <v>67</v>
      </c>
      <c r="W49" s="834"/>
      <c r="X49" s="296"/>
      <c r="Y49" s="804" t="s">
        <v>67</v>
      </c>
      <c r="Z49" s="828"/>
      <c r="AA49" s="835"/>
      <c r="AB49" s="336"/>
      <c r="AC49" s="807" t="s">
        <v>148</v>
      </c>
      <c r="AD49" s="807" t="s">
        <v>17</v>
      </c>
      <c r="AE49" s="296"/>
      <c r="AF49" s="804" t="s">
        <v>67</v>
      </c>
      <c r="AG49" s="805"/>
      <c r="AH49" s="341"/>
      <c r="AI49" s="807" t="s">
        <v>148</v>
      </c>
      <c r="AJ49" s="807" t="s">
        <v>17</v>
      </c>
      <c r="AK49" s="276"/>
      <c r="AL49" s="275" t="s">
        <v>67</v>
      </c>
      <c r="AM49" s="550"/>
      <c r="AN49" s="409"/>
      <c r="AO49" s="281"/>
      <c r="AP49" s="249" t="s">
        <v>114</v>
      </c>
    </row>
    <row customHeight="1" ht="18.75">
      <c r="D50" s="717"/>
      <c r="E50" s="718"/>
      <c r="F50" s="718"/>
      <c r="G50" s="717"/>
      <c r="H50" s="718"/>
      <c r="I50" s="717"/>
      <c r="J50" s="720"/>
      <c r="K50" s="720"/>
      <c r="L50" s="717"/>
      <c r="M50" s="717"/>
      <c r="N50" s="719"/>
      <c r="O50" s="717"/>
      <c r="P50" s="720"/>
      <c r="Q50" s="720"/>
      <c r="R50" s="717"/>
      <c r="S50" s="915"/>
      <c r="T50" s="827"/>
      <c r="U50" s="294"/>
      <c r="V50" s="830"/>
      <c r="W50" s="834"/>
      <c r="X50" s="297"/>
      <c r="Y50" s="804"/>
      <c r="Z50" s="828"/>
      <c r="AA50" s="835"/>
      <c r="AB50" s="336"/>
      <c r="AC50" s="824"/>
      <c r="AD50" s="824"/>
      <c r="AE50" s="297"/>
      <c r="AF50" s="804"/>
      <c r="AG50" s="806"/>
      <c r="AH50" s="388"/>
      <c r="AI50" s="808"/>
      <c r="AJ50" s="808"/>
      <c r="AK50" s="364"/>
      <c r="AL50" s="280"/>
      <c r="AM50" s="809" t="s">
        <v>520</v>
      </c>
      <c r="AN50" s="810"/>
      <c r="AO50" s="281"/>
      <c r="AP50" s="249" t="s">
        <v>115</v>
      </c>
    </row>
    <row customHeight="1" ht="18.75">
      <c r="D51" s="717"/>
      <c r="E51" s="718"/>
      <c r="F51" s="718"/>
      <c r="G51" s="717"/>
      <c r="H51" s="718"/>
      <c r="I51" s="717"/>
      <c r="J51" s="720"/>
      <c r="K51" s="720"/>
      <c r="L51" s="717"/>
      <c r="M51" s="717"/>
      <c r="N51" s="719"/>
      <c r="O51" s="717"/>
      <c r="P51" s="720"/>
      <c r="Q51" s="720"/>
      <c r="R51" s="717"/>
      <c r="S51" s="915"/>
      <c r="T51" s="827"/>
      <c r="U51" s="294"/>
      <c r="V51" s="830"/>
      <c r="W51" s="834"/>
      <c r="X51" s="297"/>
      <c r="Y51" s="804"/>
      <c r="Z51" s="828"/>
      <c r="AA51" s="835"/>
      <c r="AB51" s="336"/>
      <c r="AC51" s="808"/>
      <c r="AD51" s="808"/>
      <c r="AE51" s="279"/>
      <c r="AF51" s="280"/>
      <c r="AG51" s="809" t="s">
        <v>521</v>
      </c>
      <c r="AH51" s="809"/>
      <c r="AI51" s="809"/>
      <c r="AJ51" s="809"/>
      <c r="AK51" s="809"/>
      <c r="AL51" s="809"/>
      <c r="AM51" s="809"/>
      <c r="AN51" s="810"/>
      <c r="AO51" s="281"/>
      <c r="AP51" s="249" t="s">
        <v>115</v>
      </c>
    </row>
    <row customHeight="1" ht="18.75">
      <c r="D52" s="717"/>
      <c r="E52" s="718"/>
      <c r="F52" s="718"/>
      <c r="G52" s="717"/>
      <c r="H52" s="718"/>
      <c r="I52" s="717"/>
      <c r="J52" s="720"/>
      <c r="K52" s="720"/>
      <c r="L52" s="717"/>
      <c r="M52" s="717"/>
      <c r="N52" s="719"/>
      <c r="O52" s="717"/>
      <c r="P52" s="720"/>
      <c r="Q52" s="720"/>
      <c r="R52" s="717"/>
      <c r="S52" s="915"/>
      <c r="T52" s="827"/>
      <c r="U52" s="294"/>
      <c r="V52" s="830"/>
      <c r="W52" s="834"/>
      <c r="X52" s="283"/>
      <c r="Y52" s="280"/>
      <c r="Z52" s="809" t="s">
        <v>522</v>
      </c>
      <c r="AA52" s="809"/>
      <c r="AB52" s="338"/>
      <c r="AC52" s="288"/>
      <c r="AD52" s="288"/>
      <c r="AE52" s="288"/>
      <c r="AF52" s="288"/>
      <c r="AG52" s="288"/>
      <c r="AH52" s="288"/>
      <c r="AI52" s="288"/>
      <c r="AJ52" s="288"/>
      <c r="AK52" s="288"/>
      <c r="AL52" s="288"/>
      <c r="AM52" s="288"/>
      <c r="AN52" s="289"/>
      <c r="AO52" s="281"/>
      <c r="AP52" s="249" t="s">
        <v>115</v>
      </c>
    </row>
    <row customHeight="1" ht="18.75">
      <c r="D53" s="717"/>
      <c r="E53" s="718"/>
      <c r="F53" s="718"/>
      <c r="G53" s="717"/>
      <c r="H53" s="718"/>
      <c r="I53" s="717"/>
      <c r="J53" s="720"/>
      <c r="K53" s="720"/>
      <c r="L53" s="717"/>
      <c r="M53" s="717"/>
      <c r="N53" s="719"/>
      <c r="O53" s="717"/>
      <c r="P53" s="720"/>
      <c r="Q53" s="720"/>
      <c r="R53" s="717"/>
      <c r="S53" s="915"/>
      <c r="T53" s="827"/>
      <c r="U53" s="295"/>
      <c r="V53" s="280"/>
      <c r="W53" s="809" t="s">
        <v>523</v>
      </c>
      <c r="X53" s="809"/>
      <c r="Y53" s="809"/>
      <c r="Z53" s="809"/>
      <c r="AA53" s="809"/>
      <c r="AB53" s="322"/>
      <c r="AC53" s="288"/>
      <c r="AD53" s="288"/>
      <c r="AE53" s="288"/>
      <c r="AF53" s="288"/>
      <c r="AG53" s="288"/>
      <c r="AH53" s="288"/>
      <c r="AI53" s="288"/>
      <c r="AJ53" s="288"/>
      <c r="AK53" s="288"/>
      <c r="AL53" s="288"/>
      <c r="AM53" s="288"/>
      <c r="AN53" s="289"/>
      <c r="AO53" s="281"/>
      <c r="AP53" s="249" t="s">
        <v>115</v>
      </c>
    </row>
    <row customHeight="1" ht="15">
      <c r="U54" s="244"/>
      <c r="AH54" s="317"/>
    </row>
    <row customHeight="1" ht="15">
      <c r="A55" s="151" t="s">
        <v>529</v>
      </c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247"/>
      <c r="V55" s="151"/>
      <c r="W55" s="151"/>
      <c r="AH55" s="317"/>
    </row>
    <row customHeight="1" ht="15">
      <c r="AH56" s="317"/>
    </row>
    <row customHeight="1" ht="18.75">
      <c r="D57" s="717"/>
      <c r="E57" s="718"/>
      <c r="F57" s="718"/>
      <c r="G57" s="717"/>
      <c r="H57" s="718"/>
      <c r="I57" s="717"/>
      <c r="J57" s="720"/>
      <c r="K57" s="720"/>
      <c r="L57" s="717"/>
      <c r="M57" s="717"/>
      <c r="N57" s="719"/>
      <c r="O57" s="717"/>
      <c r="P57" s="720"/>
      <c r="Q57" s="720"/>
      <c r="R57" s="717"/>
      <c r="S57" s="717"/>
      <c r="T57" s="719"/>
      <c r="U57" s="717"/>
      <c r="V57" s="830" t="s">
        <v>67</v>
      </c>
      <c r="W57" s="834"/>
      <c r="X57" s="296"/>
      <c r="Y57" s="804" t="s">
        <v>67</v>
      </c>
      <c r="Z57" s="828"/>
      <c r="AA57" s="835"/>
      <c r="AB57" s="336"/>
      <c r="AC57" s="807" t="s">
        <v>148</v>
      </c>
      <c r="AD57" s="807" t="s">
        <v>17</v>
      </c>
      <c r="AE57" s="296"/>
      <c r="AF57" s="804" t="s">
        <v>67</v>
      </c>
      <c r="AG57" s="805"/>
      <c r="AH57" s="341"/>
      <c r="AI57" s="807" t="s">
        <v>148</v>
      </c>
      <c r="AJ57" s="807" t="s">
        <v>17</v>
      </c>
      <c r="AK57" s="276"/>
      <c r="AL57" s="275" t="s">
        <v>67</v>
      </c>
      <c r="AM57" s="550"/>
      <c r="AN57" s="409"/>
      <c r="AO57" s="281"/>
      <c r="AP57" s="249" t="s">
        <v>114</v>
      </c>
    </row>
    <row customHeight="1" ht="18.75">
      <c r="D58" s="717"/>
      <c r="E58" s="718"/>
      <c r="F58" s="718"/>
      <c r="G58" s="717"/>
      <c r="H58" s="718"/>
      <c r="I58" s="717"/>
      <c r="J58" s="720"/>
      <c r="K58" s="720"/>
      <c r="L58" s="717"/>
      <c r="M58" s="717"/>
      <c r="N58" s="719"/>
      <c r="O58" s="717"/>
      <c r="P58" s="720"/>
      <c r="Q58" s="720"/>
      <c r="R58" s="717"/>
      <c r="S58" s="717"/>
      <c r="T58" s="719"/>
      <c r="U58" s="717"/>
      <c r="V58" s="830"/>
      <c r="W58" s="834"/>
      <c r="X58" s="297"/>
      <c r="Y58" s="804"/>
      <c r="Z58" s="828"/>
      <c r="AA58" s="835"/>
      <c r="AB58" s="336"/>
      <c r="AC58" s="824"/>
      <c r="AD58" s="824"/>
      <c r="AE58" s="297"/>
      <c r="AF58" s="804"/>
      <c r="AG58" s="806"/>
      <c r="AH58" s="388"/>
      <c r="AI58" s="808"/>
      <c r="AJ58" s="808"/>
      <c r="AK58" s="364"/>
      <c r="AL58" s="280"/>
      <c r="AM58" s="809" t="s">
        <v>520</v>
      </c>
      <c r="AN58" s="810"/>
      <c r="AO58" s="281"/>
      <c r="AP58" s="249" t="s">
        <v>115</v>
      </c>
    </row>
    <row customHeight="1" ht="18.75">
      <c r="D59" s="717"/>
      <c r="E59" s="718"/>
      <c r="F59" s="718"/>
      <c r="G59" s="717"/>
      <c r="H59" s="718"/>
      <c r="I59" s="717"/>
      <c r="J59" s="720"/>
      <c r="K59" s="720"/>
      <c r="L59" s="717"/>
      <c r="M59" s="717"/>
      <c r="N59" s="719"/>
      <c r="O59" s="717"/>
      <c r="P59" s="720"/>
      <c r="Q59" s="720"/>
      <c r="R59" s="717"/>
      <c r="S59" s="717"/>
      <c r="T59" s="719"/>
      <c r="U59" s="717"/>
      <c r="V59" s="830"/>
      <c r="W59" s="834"/>
      <c r="X59" s="297"/>
      <c r="Y59" s="804"/>
      <c r="Z59" s="828"/>
      <c r="AA59" s="835"/>
      <c r="AB59" s="336"/>
      <c r="AC59" s="808"/>
      <c r="AD59" s="808"/>
      <c r="AE59" s="279"/>
      <c r="AF59" s="280"/>
      <c r="AG59" s="809" t="s">
        <v>521</v>
      </c>
      <c r="AH59" s="809"/>
      <c r="AI59" s="809"/>
      <c r="AJ59" s="809"/>
      <c r="AK59" s="809"/>
      <c r="AL59" s="809"/>
      <c r="AM59" s="809"/>
      <c r="AN59" s="810"/>
      <c r="AO59" s="281"/>
      <c r="AP59" s="249" t="s">
        <v>115</v>
      </c>
    </row>
    <row customHeight="1" ht="18.75">
      <c r="D60" s="717"/>
      <c r="E60" s="718"/>
      <c r="F60" s="718"/>
      <c r="G60" s="717"/>
      <c r="H60" s="718"/>
      <c r="I60" s="717"/>
      <c r="J60" s="720"/>
      <c r="K60" s="720"/>
      <c r="L60" s="717"/>
      <c r="M60" s="717"/>
      <c r="N60" s="719"/>
      <c r="O60" s="717"/>
      <c r="P60" s="720"/>
      <c r="Q60" s="720"/>
      <c r="R60" s="717"/>
      <c r="S60" s="717"/>
      <c r="T60" s="719"/>
      <c r="U60" s="717"/>
      <c r="V60" s="830"/>
      <c r="W60" s="834"/>
      <c r="X60" s="283"/>
      <c r="Y60" s="280"/>
      <c r="Z60" s="809" t="s">
        <v>522</v>
      </c>
      <c r="AA60" s="809"/>
      <c r="AB60" s="33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9"/>
      <c r="AO60" s="281"/>
      <c r="AP60" s="249" t="s">
        <v>115</v>
      </c>
    </row>
    <row customHeight="1" ht="15">
      <c r="AH61" s="317"/>
    </row>
    <row customHeight="1" ht="15">
      <c r="A62" s="151" t="s">
        <v>530</v>
      </c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247"/>
      <c r="V62" s="151"/>
      <c r="W62" s="151"/>
      <c r="AH62" s="317"/>
    </row>
    <row customHeight="1" ht="15">
      <c r="AH63" s="317"/>
    </row>
    <row customHeight="1" ht="18.75">
      <c r="D64" s="717"/>
      <c r="E64" s="718"/>
      <c r="F64" s="718"/>
      <c r="G64" s="717"/>
      <c r="H64" s="718"/>
      <c r="I64" s="717"/>
      <c r="J64" s="720"/>
      <c r="K64" s="720"/>
      <c r="L64" s="717"/>
      <c r="M64" s="717"/>
      <c r="N64" s="719"/>
      <c r="O64" s="717"/>
      <c r="P64" s="720"/>
      <c r="Q64" s="720"/>
      <c r="R64" s="717"/>
      <c r="S64" s="717"/>
      <c r="T64" s="719"/>
      <c r="U64" s="717"/>
      <c r="V64" s="717"/>
      <c r="W64" s="720"/>
      <c r="X64" s="717"/>
      <c r="Y64" s="804" t="s">
        <v>67</v>
      </c>
      <c r="Z64" s="828"/>
      <c r="AA64" s="835"/>
      <c r="AB64" s="336"/>
      <c r="AC64" s="807" t="s">
        <v>148</v>
      </c>
      <c r="AD64" s="807" t="s">
        <v>17</v>
      </c>
      <c r="AE64" s="296"/>
      <c r="AF64" s="804" t="s">
        <v>67</v>
      </c>
      <c r="AG64" s="805"/>
      <c r="AH64" s="341"/>
      <c r="AI64" s="807" t="s">
        <v>148</v>
      </c>
      <c r="AJ64" s="807" t="s">
        <v>17</v>
      </c>
      <c r="AK64" s="276"/>
      <c r="AL64" s="275" t="s">
        <v>67</v>
      </c>
      <c r="AM64" s="550"/>
      <c r="AN64" s="409"/>
      <c r="AO64" s="281"/>
      <c r="AP64" s="249" t="s">
        <v>114</v>
      </c>
    </row>
    <row customHeight="1" ht="18.75">
      <c r="D65" s="717"/>
      <c r="E65" s="718"/>
      <c r="F65" s="718"/>
      <c r="G65" s="717"/>
      <c r="H65" s="718"/>
      <c r="I65" s="717"/>
      <c r="J65" s="720"/>
      <c r="K65" s="720"/>
      <c r="L65" s="717"/>
      <c r="M65" s="717"/>
      <c r="N65" s="719"/>
      <c r="O65" s="717"/>
      <c r="P65" s="720"/>
      <c r="Q65" s="720"/>
      <c r="R65" s="717"/>
      <c r="S65" s="717"/>
      <c r="T65" s="719"/>
      <c r="U65" s="717"/>
      <c r="V65" s="717"/>
      <c r="W65" s="720"/>
      <c r="X65" s="717"/>
      <c r="Y65" s="804"/>
      <c r="Z65" s="828"/>
      <c r="AA65" s="835"/>
      <c r="AB65" s="336"/>
      <c r="AC65" s="824"/>
      <c r="AD65" s="824"/>
      <c r="AE65" s="297"/>
      <c r="AF65" s="804"/>
      <c r="AG65" s="806"/>
      <c r="AH65" s="388"/>
      <c r="AI65" s="808"/>
      <c r="AJ65" s="808"/>
      <c r="AK65" s="364"/>
      <c r="AL65" s="280"/>
      <c r="AM65" s="809" t="s">
        <v>520</v>
      </c>
      <c r="AN65" s="810"/>
      <c r="AO65" s="281"/>
      <c r="AP65" s="249" t="s">
        <v>115</v>
      </c>
    </row>
    <row customHeight="1" ht="18.75">
      <c r="D66" s="717"/>
      <c r="E66" s="718"/>
      <c r="F66" s="718"/>
      <c r="G66" s="717"/>
      <c r="H66" s="718"/>
      <c r="I66" s="717"/>
      <c r="J66" s="720"/>
      <c r="K66" s="720"/>
      <c r="L66" s="717"/>
      <c r="M66" s="717"/>
      <c r="N66" s="719"/>
      <c r="O66" s="717"/>
      <c r="P66" s="720"/>
      <c r="Q66" s="720"/>
      <c r="R66" s="717"/>
      <c r="S66" s="717"/>
      <c r="T66" s="719"/>
      <c r="U66" s="717"/>
      <c r="V66" s="717"/>
      <c r="W66" s="721"/>
      <c r="X66" s="717"/>
      <c r="Y66" s="804"/>
      <c r="Z66" s="828"/>
      <c r="AA66" s="835"/>
      <c r="AB66" s="336"/>
      <c r="AC66" s="808"/>
      <c r="AD66" s="808"/>
      <c r="AE66" s="279"/>
      <c r="AF66" s="280"/>
      <c r="AG66" s="809" t="s">
        <v>521</v>
      </c>
      <c r="AH66" s="809"/>
      <c r="AI66" s="809"/>
      <c r="AJ66" s="809"/>
      <c r="AK66" s="809"/>
      <c r="AL66" s="809"/>
      <c r="AM66" s="809"/>
      <c r="AN66" s="810"/>
      <c r="AO66" s="281"/>
      <c r="AP66" s="249" t="s">
        <v>115</v>
      </c>
    </row>
    <row customHeight="1" ht="15">
      <c r="AH67" s="317"/>
    </row>
    <row customHeight="1" ht="15">
      <c r="A68" s="151" t="s">
        <v>531</v>
      </c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247"/>
      <c r="V68" s="151"/>
      <c r="W68" s="151"/>
      <c r="AH68" s="317"/>
    </row>
    <row customHeight="1" ht="15">
      <c r="AH69" s="317"/>
    </row>
    <row customHeight="1" ht="18.75">
      <c r="D70" s="717"/>
      <c r="E70" s="718"/>
      <c r="F70" s="718"/>
      <c r="G70" s="717"/>
      <c r="H70" s="718"/>
      <c r="I70" s="717"/>
      <c r="J70" s="720"/>
      <c r="K70" s="720"/>
      <c r="L70" s="717"/>
      <c r="M70" s="717"/>
      <c r="N70" s="719"/>
      <c r="O70" s="717"/>
      <c r="P70" s="720"/>
      <c r="Q70" s="720"/>
      <c r="R70" s="717"/>
      <c r="S70" s="717"/>
      <c r="T70" s="719"/>
      <c r="U70" s="717"/>
      <c r="V70" s="717"/>
      <c r="W70" s="720"/>
      <c r="X70" s="717"/>
      <c r="Z70" s="720"/>
      <c r="AA70" s="722"/>
      <c r="AB70" s="717"/>
      <c r="AC70" s="720"/>
      <c r="AD70" s="720"/>
      <c r="AE70" s="717"/>
      <c r="AF70" s="804" t="s">
        <v>67</v>
      </c>
      <c r="AG70" s="805"/>
      <c r="AH70" s="341"/>
      <c r="AI70" s="807" t="s">
        <v>148</v>
      </c>
      <c r="AJ70" s="807" t="s">
        <v>17</v>
      </c>
      <c r="AK70" s="276"/>
      <c r="AL70" s="275" t="s">
        <v>67</v>
      </c>
      <c r="AM70" s="550"/>
      <c r="AN70" s="409"/>
      <c r="AO70" s="281"/>
      <c r="AP70" s="249" t="s">
        <v>114</v>
      </c>
    </row>
    <row customHeight="1" ht="18.75">
      <c r="D71" s="717"/>
      <c r="E71" s="718"/>
      <c r="F71" s="718"/>
      <c r="G71" s="717"/>
      <c r="H71" s="718"/>
      <c r="I71" s="717"/>
      <c r="J71" s="720"/>
      <c r="K71" s="720"/>
      <c r="L71" s="717"/>
      <c r="M71" s="717"/>
      <c r="N71" s="719"/>
      <c r="O71" s="717"/>
      <c r="P71" s="720"/>
      <c r="Q71" s="720"/>
      <c r="R71" s="717"/>
      <c r="S71" s="717"/>
      <c r="T71" s="719"/>
      <c r="U71" s="717"/>
      <c r="V71" s="717"/>
      <c r="W71" s="720"/>
      <c r="X71" s="717"/>
      <c r="Z71" s="720"/>
      <c r="AA71" s="722"/>
      <c r="AB71" s="717"/>
      <c r="AC71" s="720"/>
      <c r="AD71" s="720"/>
      <c r="AE71" s="717"/>
      <c r="AF71" s="804"/>
      <c r="AG71" s="806"/>
      <c r="AH71" s="388"/>
      <c r="AI71" s="808"/>
      <c r="AJ71" s="808"/>
      <c r="AK71" s="364"/>
      <c r="AL71" s="280"/>
      <c r="AM71" s="809" t="s">
        <v>520</v>
      </c>
      <c r="AN71" s="810"/>
      <c r="AO71" s="281"/>
      <c r="AP71" s="249" t="s">
        <v>115</v>
      </c>
    </row>
    <row customHeight="1" ht="15">
      <c r="AH72" s="317"/>
    </row>
    <row customHeight="1" ht="15">
      <c r="A73" s="151" t="s">
        <v>532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247"/>
      <c r="V73" s="151"/>
      <c r="W73" s="151"/>
      <c r="AH73" s="317"/>
    </row>
    <row customHeight="1" ht="15">
      <c r="AH74" s="317"/>
    </row>
    <row customHeight="1" ht="18.75">
      <c r="D75" s="717"/>
      <c r="E75" s="718"/>
      <c r="F75" s="718"/>
      <c r="G75" s="717"/>
      <c r="H75" s="718"/>
      <c r="I75" s="717"/>
      <c r="J75" s="720"/>
      <c r="K75" s="720"/>
      <c r="L75" s="717"/>
      <c r="M75" s="717"/>
      <c r="N75" s="719"/>
      <c r="O75" s="717"/>
      <c r="P75" s="720"/>
      <c r="Q75" s="720"/>
      <c r="R75" s="717"/>
      <c r="S75" s="717"/>
      <c r="T75" s="719"/>
      <c r="U75" s="717"/>
      <c r="V75" s="717"/>
      <c r="W75" s="720"/>
      <c r="X75" s="717"/>
      <c r="Y75" s="650"/>
      <c r="Z75" s="720"/>
      <c r="AA75" s="722"/>
      <c r="AB75" s="717"/>
      <c r="AC75" s="720"/>
      <c r="AD75" s="720"/>
      <c r="AE75" s="717"/>
      <c r="AF75" s="717"/>
      <c r="AG75" s="719"/>
      <c r="AH75" s="717"/>
      <c r="AI75" s="720"/>
      <c r="AJ75" s="720"/>
      <c r="AK75" s="717"/>
      <c r="AL75" s="275" t="s">
        <v>67</v>
      </c>
      <c r="AM75" s="550"/>
      <c r="AN75" s="409"/>
      <c r="AO75" s="281"/>
      <c r="AP75" s="249" t="s">
        <v>114</v>
      </c>
    </row>
    <row customHeight="1" ht="11.25">
      <c r="U76" s="169"/>
      <c r="AH76" s="317"/>
    </row>
    <row customHeight="1" ht="15">
      <c r="AH77" s="317"/>
    </row>
    <row customHeight="1" ht="15">
      <c r="A78" s="151" t="s">
        <v>533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247"/>
      <c r="V78" s="151"/>
      <c r="W78" s="151"/>
      <c r="AH78" s="317"/>
    </row>
    <row customHeight="1" ht="15">
      <c r="AH79" s="317"/>
    </row>
    <row customHeight="1" ht="18.75">
      <c r="A80" s="404"/>
      <c r="B80" s="404"/>
      <c r="C80" s="404"/>
      <c r="D80" s="717"/>
      <c r="E80" s="718"/>
      <c r="F80" s="718"/>
      <c r="G80" s="717"/>
      <c r="H80" s="718"/>
      <c r="I80" s="717"/>
      <c r="J80" s="720"/>
      <c r="K80" s="720"/>
      <c r="L80" s="717"/>
      <c r="M80" s="717"/>
      <c r="N80" s="719"/>
      <c r="O80" s="717"/>
      <c r="P80" s="720"/>
      <c r="Q80" s="720"/>
      <c r="R80" s="717"/>
      <c r="S80" s="717"/>
      <c r="T80" s="719"/>
      <c r="U80" s="717"/>
      <c r="V80" s="830" t="s">
        <v>67</v>
      </c>
      <c r="W80" s="834"/>
      <c r="X80" s="399"/>
      <c r="Y80" s="919" t="s">
        <v>67</v>
      </c>
      <c r="Z80" s="922"/>
      <c r="AA80" s="916"/>
      <c r="AB80" s="402"/>
      <c r="AC80" s="393"/>
      <c r="AD80" s="393"/>
      <c r="AE80" s="397"/>
      <c r="AF80" s="397"/>
      <c r="AG80" s="397"/>
      <c r="AH80" s="397"/>
      <c r="AI80" s="397"/>
      <c r="AJ80" s="397"/>
      <c r="AK80" s="397"/>
      <c r="AL80" s="397"/>
      <c r="AM80" s="397"/>
      <c r="AN80" s="398"/>
      <c r="AO80" s="395"/>
      <c r="AP80" s="401"/>
    </row>
    <row customHeight="1" ht="18.75">
      <c r="A81" s="404"/>
      <c r="B81" s="404"/>
      <c r="C81" s="404"/>
      <c r="D81" s="717"/>
      <c r="E81" s="718"/>
      <c r="F81" s="718"/>
      <c r="G81" s="717"/>
      <c r="H81" s="718"/>
      <c r="I81" s="717"/>
      <c r="J81" s="720"/>
      <c r="K81" s="720"/>
      <c r="L81" s="717"/>
      <c r="M81" s="717"/>
      <c r="N81" s="719"/>
      <c r="O81" s="717"/>
      <c r="P81" s="720"/>
      <c r="Q81" s="720"/>
      <c r="R81" s="717"/>
      <c r="S81" s="717"/>
      <c r="T81" s="719"/>
      <c r="U81" s="717"/>
      <c r="V81" s="830"/>
      <c r="W81" s="834"/>
      <c r="X81" s="400"/>
      <c r="Y81" s="920"/>
      <c r="Z81" s="923"/>
      <c r="AA81" s="917"/>
      <c r="AB81" s="402"/>
      <c r="AC81" s="393"/>
      <c r="AD81" s="393"/>
      <c r="AE81" s="397"/>
      <c r="AF81" s="397"/>
      <c r="AG81" s="397"/>
      <c r="AH81" s="397"/>
      <c r="AI81" s="397"/>
      <c r="AJ81" s="397"/>
      <c r="AK81" s="397"/>
      <c r="AL81" s="397"/>
      <c r="AM81" s="397"/>
      <c r="AN81" s="398"/>
      <c r="AO81" s="395"/>
      <c r="AP81" s="401"/>
    </row>
    <row customHeight="1" ht="18.75">
      <c r="A82" s="404"/>
      <c r="B82" s="404"/>
      <c r="C82" s="404"/>
      <c r="D82" s="717"/>
      <c r="E82" s="718"/>
      <c r="F82" s="718"/>
      <c r="G82" s="717"/>
      <c r="H82" s="718"/>
      <c r="I82" s="717"/>
      <c r="J82" s="720"/>
      <c r="K82" s="720"/>
      <c r="L82" s="717"/>
      <c r="M82" s="717"/>
      <c r="N82" s="719"/>
      <c r="O82" s="717"/>
      <c r="P82" s="720"/>
      <c r="Q82" s="720"/>
      <c r="R82" s="717"/>
      <c r="S82" s="717"/>
      <c r="T82" s="719"/>
      <c r="U82" s="717"/>
      <c r="V82" s="830"/>
      <c r="W82" s="834"/>
      <c r="X82" s="400"/>
      <c r="Y82" s="921"/>
      <c r="Z82" s="924"/>
      <c r="AA82" s="918"/>
      <c r="AB82" s="402"/>
      <c r="AC82" s="393"/>
      <c r="AD82" s="393"/>
      <c r="AE82" s="397"/>
      <c r="AF82" s="397"/>
      <c r="AG82" s="397"/>
      <c r="AH82" s="397"/>
      <c r="AI82" s="397"/>
      <c r="AJ82" s="397"/>
      <c r="AK82" s="397"/>
      <c r="AL82" s="397"/>
      <c r="AM82" s="397"/>
      <c r="AN82" s="398"/>
      <c r="AO82" s="395"/>
      <c r="AP82" s="401"/>
    </row>
    <row customHeight="1" ht="18.75">
      <c r="A83" s="404"/>
      <c r="B83" s="404"/>
      <c r="C83" s="404"/>
      <c r="D83" s="717"/>
      <c r="E83" s="718"/>
      <c r="F83" s="718"/>
      <c r="G83" s="717"/>
      <c r="H83" s="718"/>
      <c r="I83" s="717"/>
      <c r="J83" s="720"/>
      <c r="K83" s="720"/>
      <c r="L83" s="717"/>
      <c r="M83" s="717"/>
      <c r="N83" s="719"/>
      <c r="O83" s="717"/>
      <c r="P83" s="720"/>
      <c r="Q83" s="720"/>
      <c r="R83" s="717"/>
      <c r="S83" s="717"/>
      <c r="T83" s="719"/>
      <c r="U83" s="717"/>
      <c r="V83" s="830"/>
      <c r="W83" s="834"/>
      <c r="X83" s="396"/>
      <c r="Y83" s="394"/>
      <c r="Z83" s="809" t="s">
        <v>522</v>
      </c>
      <c r="AA83" s="809"/>
      <c r="AB83" s="403"/>
      <c r="AC83" s="397"/>
      <c r="AD83" s="397"/>
      <c r="AE83" s="397"/>
      <c r="AF83" s="397"/>
      <c r="AG83" s="397"/>
      <c r="AH83" s="397"/>
      <c r="AI83" s="397"/>
      <c r="AJ83" s="397"/>
      <c r="AK83" s="397"/>
      <c r="AL83" s="397"/>
      <c r="AM83" s="397"/>
      <c r="AN83" s="398"/>
      <c r="AO83" s="395"/>
      <c r="AP83" s="401" t="s">
        <v>115</v>
      </c>
    </row>
    <row customHeight="1" ht="15">
      <c r="AH84" s="317"/>
    </row>
    <row customHeight="1" ht="15">
      <c r="A85" s="151" t="s">
        <v>534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247"/>
      <c r="V85" s="151"/>
      <c r="W85" s="151"/>
      <c r="AH85" s="317"/>
    </row>
    <row customHeight="1" ht="15">
      <c r="AH86" s="317"/>
    </row>
    <row customHeight="1" ht="18.75">
      <c r="A87" s="404"/>
      <c r="B87" s="404"/>
      <c r="C87" s="404"/>
      <c r="D87" s="717"/>
      <c r="E87" s="718"/>
      <c r="F87" s="718"/>
      <c r="G87" s="717"/>
      <c r="H87" s="718"/>
      <c r="I87" s="717"/>
      <c r="J87" s="720"/>
      <c r="K87" s="720"/>
      <c r="L87" s="717"/>
      <c r="M87" s="717"/>
      <c r="N87" s="719"/>
      <c r="O87" s="717"/>
      <c r="P87" s="720"/>
      <c r="Q87" s="720"/>
      <c r="R87" s="717"/>
      <c r="S87" s="717"/>
      <c r="T87" s="719"/>
      <c r="U87" s="717"/>
      <c r="V87" s="717"/>
      <c r="W87" s="720"/>
      <c r="X87" s="717"/>
      <c r="Y87" s="804" t="s">
        <v>67</v>
      </c>
      <c r="Z87" s="828"/>
      <c r="AA87" s="835"/>
      <c r="AB87" s="414"/>
      <c r="AC87" s="407"/>
      <c r="AD87" s="407"/>
      <c r="AE87" s="411"/>
      <c r="AF87" s="411"/>
      <c r="AG87" s="411"/>
      <c r="AH87" s="411"/>
      <c r="AI87" s="411"/>
      <c r="AJ87" s="411"/>
      <c r="AK87" s="411"/>
      <c r="AL87" s="411"/>
      <c r="AM87" s="411"/>
      <c r="AN87" s="412"/>
      <c r="AO87" s="408"/>
      <c r="AP87" s="413"/>
    </row>
    <row customHeight="1" ht="18.75">
      <c r="A88" s="404"/>
      <c r="B88" s="404"/>
      <c r="C88" s="404"/>
      <c r="D88" s="717"/>
      <c r="E88" s="718"/>
      <c r="F88" s="718"/>
      <c r="G88" s="717"/>
      <c r="H88" s="718"/>
      <c r="I88" s="717"/>
      <c r="J88" s="720"/>
      <c r="K88" s="720"/>
      <c r="L88" s="717"/>
      <c r="M88" s="717"/>
      <c r="N88" s="719"/>
      <c r="O88" s="717"/>
      <c r="P88" s="720"/>
      <c r="Q88" s="720"/>
      <c r="R88" s="717"/>
      <c r="S88" s="717"/>
      <c r="T88" s="719"/>
      <c r="U88" s="717"/>
      <c r="V88" s="717"/>
      <c r="W88" s="720"/>
      <c r="X88" s="717"/>
      <c r="Y88" s="804"/>
      <c r="Z88" s="828"/>
      <c r="AA88" s="835"/>
      <c r="AB88" s="414"/>
      <c r="AC88" s="407"/>
      <c r="AD88" s="407"/>
      <c r="AE88" s="411"/>
      <c r="AF88" s="411"/>
      <c r="AG88" s="411"/>
      <c r="AH88" s="411"/>
      <c r="AI88" s="411"/>
      <c r="AJ88" s="411"/>
      <c r="AK88" s="411"/>
      <c r="AL88" s="411"/>
      <c r="AM88" s="411"/>
      <c r="AN88" s="412"/>
      <c r="AO88" s="408"/>
      <c r="AP88" s="413"/>
    </row>
    <row customHeight="1" ht="18.75">
      <c r="A89" s="404"/>
      <c r="B89" s="404"/>
      <c r="C89" s="404"/>
      <c r="D89" s="717"/>
      <c r="E89" s="718"/>
      <c r="F89" s="718"/>
      <c r="G89" s="717"/>
      <c r="H89" s="718"/>
      <c r="I89" s="717"/>
      <c r="J89" s="720"/>
      <c r="K89" s="720"/>
      <c r="L89" s="717"/>
      <c r="M89" s="717"/>
      <c r="N89" s="719"/>
      <c r="O89" s="717"/>
      <c r="P89" s="720"/>
      <c r="Q89" s="720"/>
      <c r="R89" s="717"/>
      <c r="S89" s="717"/>
      <c r="T89" s="719"/>
      <c r="U89" s="717"/>
      <c r="V89" s="717"/>
      <c r="W89" s="720"/>
      <c r="X89" s="717"/>
      <c r="Y89" s="804"/>
      <c r="Z89" s="828"/>
      <c r="AA89" s="835"/>
      <c r="AB89" s="414"/>
      <c r="AC89" s="407"/>
      <c r="AD89" s="407"/>
      <c r="AE89" s="411"/>
      <c r="AF89" s="411"/>
      <c r="AG89" s="411"/>
      <c r="AH89" s="411"/>
      <c r="AI89" s="411"/>
      <c r="AJ89" s="411"/>
      <c r="AK89" s="411"/>
      <c r="AL89" s="411"/>
      <c r="AM89" s="411"/>
      <c r="AN89" s="412"/>
      <c r="AO89" s="408"/>
      <c r="AP89" s="413"/>
    </row>
    <row r="92" customHeight="1" ht="15">
      <c r="A92" s="151" t="s">
        <v>535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247"/>
      <c r="V92" s="151"/>
      <c r="W92" s="151"/>
    </row>
    <row customHeight="1" ht="15">
      <c r="M93" s="624"/>
      <c r="N93" s="355"/>
    </row>
    <row customHeight="1" ht="30.75">
      <c r="D94" s="495" t="s">
        <v>67</v>
      </c>
      <c r="E94" s="302" t="str">
        <f>IF(ISERROR(INDEX(activity,MATCH(D94,List01_N_activity,0))),"",OFFSET(INDEX(activity,MATCH(D94,List01_N_activity,0)),,1))</f>
        <v>Тариф на обработку твердых коммунальных отходов</v>
      </c>
      <c r="F94" s="285"/>
      <c r="G94" s="285"/>
      <c r="H94" s="285"/>
      <c r="I94" s="285"/>
      <c r="J94" s="285"/>
      <c r="K94" s="285"/>
      <c r="L94" s="285"/>
      <c r="M94" s="626"/>
      <c r="N94" s="662" t="s">
        <v>165</v>
      </c>
      <c r="U94" s="169"/>
    </row>
    <row s="1219" customFormat="1" customHeight="1" ht="30.75">
      <c r="A95" s="896" t="s">
        <v>145</v>
      </c>
      <c r="D95" s="678" t="str">
        <f>A95&amp;".1"</f>
        <v>1.1.1</v>
      </c>
      <c r="E95" s="578" t="s">
        <v>147</v>
      </c>
      <c r="F95" s="531"/>
      <c r="G95" s="899"/>
      <c r="H95" s="892" t="s">
        <v>148</v>
      </c>
      <c r="I95" s="867"/>
      <c r="J95" s="807" t="s">
        <v>148</v>
      </c>
      <c r="K95" s="867"/>
      <c r="L95" s="889"/>
      <c r="M95" s="502"/>
      <c r="N95" s="662" t="s">
        <v>167</v>
      </c>
    </row>
    <row s="1219" customFormat="1" customHeight="1" ht="30.75">
      <c r="A96" s="896"/>
      <c r="D96" s="678" t="str">
        <f>A95&amp;".2"</f>
        <v>1.1.2</v>
      </c>
      <c r="E96" s="578" t="s">
        <v>150</v>
      </c>
      <c r="F96" s="531"/>
      <c r="G96" s="899"/>
      <c r="H96" s="893"/>
      <c r="I96" s="868"/>
      <c r="J96" s="824"/>
      <c r="K96" s="868"/>
      <c r="L96" s="890"/>
      <c r="M96" s="502"/>
      <c r="N96" s="662" t="s">
        <v>168</v>
      </c>
    </row>
    <row s="1219" customFormat="1" customHeight="1" ht="30.75">
      <c r="A97" s="896"/>
      <c r="D97" s="678" t="str">
        <f>A95&amp;".3"</f>
        <v>1.1.3</v>
      </c>
      <c r="E97" s="578" t="s">
        <v>153</v>
      </c>
      <c r="F97" s="531"/>
      <c r="G97" s="899"/>
      <c r="H97" s="893"/>
      <c r="I97" s="868"/>
      <c r="J97" s="824"/>
      <c r="K97" s="868"/>
      <c r="L97" s="890"/>
      <c r="M97" s="502"/>
      <c r="N97" s="662" t="s">
        <v>169</v>
      </c>
    </row>
    <row s="1219" customFormat="1" customHeight="1" ht="30.75">
      <c r="A98" s="896"/>
      <c r="D98" s="678" t="str">
        <f>A95&amp;".4"</f>
        <v>1.1.4</v>
      </c>
      <c r="E98" s="578" t="s">
        <v>155</v>
      </c>
      <c r="F98" s="531"/>
      <c r="G98" s="899"/>
      <c r="H98" s="893"/>
      <c r="I98" s="868"/>
      <c r="J98" s="824"/>
      <c r="K98" s="868"/>
      <c r="L98" s="890"/>
      <c r="M98" s="502"/>
      <c r="N98" s="662" t="s">
        <v>170</v>
      </c>
    </row>
    <row s="1219" customFormat="1" customHeight="1" ht="30.75">
      <c r="A99" s="896"/>
      <c r="D99" s="678" t="str">
        <f>A95&amp;".5"</f>
        <v>1.1.5</v>
      </c>
      <c r="E99" s="578" t="s">
        <v>157</v>
      </c>
      <c r="F99" s="531"/>
      <c r="G99" s="899"/>
      <c r="H99" s="894"/>
      <c r="I99" s="869"/>
      <c r="J99" s="808"/>
      <c r="K99" s="869"/>
      <c r="L99" s="891"/>
      <c r="M99" s="502"/>
      <c r="N99" s="662" t="s">
        <v>171</v>
      </c>
    </row>
    <row customHeight="1" ht="15">
      <c r="N100" s="355"/>
    </row>
    <row customHeight="1" ht="15">
      <c r="A101" s="151" t="s">
        <v>536</v>
      </c>
      <c r="B101" s="15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M101" s="151"/>
      <c r="N101" s="151"/>
      <c r="O101" s="151"/>
      <c r="P101" s="151"/>
      <c r="Q101" s="151"/>
      <c r="R101" s="151"/>
      <c r="S101" s="151"/>
      <c r="T101" s="151"/>
      <c r="U101" s="247"/>
      <c r="V101" s="151"/>
      <c r="W101" s="151"/>
    </row>
    <row r="103" customHeight="1" ht="15">
      <c r="H103" s="807" t="s">
        <v>148</v>
      </c>
      <c r="I103" s="867"/>
      <c r="J103" s="807" t="s">
        <v>148</v>
      </c>
      <c r="K103" s="867"/>
      <c r="L103" s="925"/>
    </row>
    <row customHeight="1" ht="15">
      <c r="H104" s="824"/>
      <c r="I104" s="868"/>
      <c r="J104" s="824"/>
      <c r="K104" s="868"/>
      <c r="L104" s="926"/>
    </row>
    <row customHeight="1" ht="15">
      <c r="H105" s="824"/>
      <c r="I105" s="868"/>
      <c r="J105" s="824"/>
      <c r="K105" s="868"/>
      <c r="L105" s="926"/>
    </row>
    <row customHeight="1" ht="15">
      <c r="H106" s="824"/>
      <c r="I106" s="868"/>
      <c r="J106" s="824"/>
      <c r="K106" s="868"/>
      <c r="L106" s="926"/>
    </row>
    <row customHeight="1" ht="15">
      <c r="H107" s="808"/>
      <c r="I107" s="869"/>
      <c r="J107" s="808"/>
      <c r="K107" s="869"/>
      <c r="L107" s="927"/>
    </row>
    <row r="110" s="1219" customFormat="1" customHeight="1" ht="15">
      <c r="A110" s="349" t="s">
        <v>537</v>
      </c>
      <c r="B110" s="349"/>
      <c r="C110" s="349"/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49"/>
      <c r="Q110" s="349"/>
      <c r="R110" s="349"/>
      <c r="S110" s="349"/>
      <c r="T110" s="349"/>
      <c r="U110" s="356"/>
      <c r="V110" s="349"/>
      <c r="W110" s="349"/>
    </row>
    <row r="112" s="1219" customFormat="1" customHeight="1" ht="31.5">
      <c r="A112" s="725" t="s">
        <v>145</v>
      </c>
      <c r="B112" s="723"/>
      <c r="C112" s="723"/>
      <c r="D112" s="727" t="str">
        <f>A112</f>
        <v>1.1</v>
      </c>
      <c r="E112" s="728" t="str">
        <f>IF(ISERROR(INDEX(activity,MATCH(SUBSTITUTE(D112,"1.",""),List01_N_activity,0))),"",OFFSET(INDEX(activity,MATCH(SUBSTITUTE(D112,"1.",""),List01_N_activity,0)),,1))</f>
        <v>Тариф на обработку твердых коммунальных отходов</v>
      </c>
      <c r="F112" s="655"/>
      <c r="G112" s="347"/>
      <c r="H112" s="347"/>
      <c r="I112" s="423"/>
      <c r="J112" s="423"/>
      <c r="K112" s="423"/>
      <c r="L112" s="423"/>
      <c r="M112" s="423"/>
      <c r="N112" s="290"/>
      <c r="O112" s="662" t="s">
        <v>146</v>
      </c>
      <c r="P112" s="649"/>
      <c r="Q112" s="408"/>
    </row>
    <row s="1219" customFormat="1" customHeight="1" ht="31.5">
      <c r="A113" s="725" t="str">
        <f>A112</f>
        <v>1.1</v>
      </c>
      <c r="B113" s="729" t="s">
        <v>67</v>
      </c>
      <c r="C113" s="723"/>
      <c r="D113" s="730" t="str">
        <f>A113&amp;"."&amp;B113&amp;".1"</f>
        <v>1.1.1.1</v>
      </c>
      <c r="E113" s="731" t="s">
        <v>147</v>
      </c>
      <c r="F113" s="531"/>
      <c r="G113" s="870" t="s">
        <v>65</v>
      </c>
      <c r="H113" s="873" t="s">
        <v>148</v>
      </c>
      <c r="I113" s="864"/>
      <c r="J113" s="807" t="s">
        <v>17</v>
      </c>
      <c r="K113" s="877"/>
      <c r="L113" s="842"/>
      <c r="M113" s="842"/>
      <c r="N113" s="502"/>
      <c r="O113" s="662" t="s">
        <v>149</v>
      </c>
      <c r="P113" s="649"/>
    </row>
    <row s="1219" customFormat="1" customHeight="1" ht="31.5">
      <c r="A114" s="725" t="str">
        <f>A113</f>
        <v>1.1</v>
      </c>
      <c r="B114" s="729"/>
      <c r="C114" s="723"/>
      <c r="D114" s="730" t="str">
        <f>A114&amp;"."&amp;B113&amp;".2"</f>
        <v>1.1.1.2</v>
      </c>
      <c r="E114" s="731" t="s">
        <v>150</v>
      </c>
      <c r="F114" s="531"/>
      <c r="G114" s="871"/>
      <c r="H114" s="873"/>
      <c r="I114" s="865"/>
      <c r="J114" s="824"/>
      <c r="K114" s="878"/>
      <c r="L114" s="843"/>
      <c r="M114" s="843"/>
      <c r="N114" s="502"/>
      <c r="O114" s="662" t="s">
        <v>152</v>
      </c>
      <c r="P114" s="649"/>
    </row>
    <row s="1219" customFormat="1" customHeight="1" ht="31.5">
      <c r="A115" s="725" t="str">
        <f>A114</f>
        <v>1.1</v>
      </c>
      <c r="B115" s="729"/>
      <c r="C115" s="723"/>
      <c r="D115" s="730" t="str">
        <f>A115&amp;"."&amp;B113&amp;".3"</f>
        <v>1.1.1.3</v>
      </c>
      <c r="E115" s="731" t="s">
        <v>153</v>
      </c>
      <c r="F115" s="531"/>
      <c r="G115" s="871"/>
      <c r="H115" s="873"/>
      <c r="I115" s="865"/>
      <c r="J115" s="824"/>
      <c r="K115" s="878"/>
      <c r="L115" s="843"/>
      <c r="M115" s="843"/>
      <c r="N115" s="502"/>
      <c r="O115" s="662" t="s">
        <v>154</v>
      </c>
      <c r="P115" s="649"/>
    </row>
    <row s="1219" customFormat="1" customHeight="1" ht="31.5">
      <c r="A116" s="725" t="str">
        <f>A115</f>
        <v>1.1</v>
      </c>
      <c r="B116" s="729"/>
      <c r="C116" s="723"/>
      <c r="D116" s="730" t="str">
        <f>A116&amp;"."&amp;B113&amp;".4"</f>
        <v>1.1.1.4</v>
      </c>
      <c r="E116" s="731" t="s">
        <v>155</v>
      </c>
      <c r="F116" s="531"/>
      <c r="G116" s="871"/>
      <c r="H116" s="873"/>
      <c r="I116" s="865"/>
      <c r="J116" s="824"/>
      <c r="K116" s="878"/>
      <c r="L116" s="843"/>
      <c r="M116" s="843"/>
      <c r="N116" s="502"/>
      <c r="O116" s="663" t="s">
        <v>156</v>
      </c>
      <c r="P116" s="649"/>
    </row>
    <row s="1219" customFormat="1" customHeight="1" ht="31.5">
      <c r="A117" s="725" t="str">
        <f>A116</f>
        <v>1.1</v>
      </c>
      <c r="B117" s="724" t="str">
        <f>B113</f>
        <v>1</v>
      </c>
      <c r="C117" s="723"/>
      <c r="D117" s="730" t="str">
        <f>A117&amp;"."&amp;B113&amp;".5"</f>
        <v>1.1.1.5</v>
      </c>
      <c r="E117" s="731" t="s">
        <v>157</v>
      </c>
      <c r="F117" s="531"/>
      <c r="G117" s="872"/>
      <c r="H117" s="873"/>
      <c r="I117" s="866"/>
      <c r="J117" s="808"/>
      <c r="K117" s="879"/>
      <c r="L117" s="844"/>
      <c r="M117" s="844"/>
      <c r="N117" s="502"/>
      <c r="O117" s="662" t="s">
        <v>158</v>
      </c>
      <c r="P117" s="649"/>
    </row>
    <row customHeight="1" ht="15">
      <c r="A118" s="723"/>
      <c r="B118" s="723"/>
      <c r="C118" s="723"/>
      <c r="D118" s="723"/>
      <c r="E118" s="723"/>
      <c r="K118" s="650"/>
      <c r="O118" s="660"/>
      <c r="U118" s="169"/>
      <c r="V118" s="248"/>
    </row>
    <row s="1219" customFormat="1" customHeight="1" ht="15">
      <c r="A119" s="732" t="s">
        <v>538</v>
      </c>
      <c r="B119" s="732"/>
      <c r="C119" s="732"/>
      <c r="D119" s="732"/>
      <c r="E119" s="732"/>
      <c r="F119" s="349"/>
      <c r="G119" s="349"/>
      <c r="H119" s="349"/>
      <c r="I119" s="349"/>
      <c r="J119" s="349"/>
      <c r="K119" s="648"/>
      <c r="L119" s="349"/>
      <c r="M119" s="349"/>
      <c r="N119" s="349"/>
      <c r="O119" s="666"/>
      <c r="P119" s="349"/>
      <c r="Q119" s="349"/>
      <c r="R119" s="349"/>
      <c r="S119" s="349"/>
      <c r="T119" s="349"/>
      <c r="U119" s="349"/>
      <c r="V119" s="356"/>
      <c r="W119" s="349"/>
      <c r="X119" s="349"/>
    </row>
    <row customHeight="1" ht="15">
      <c r="A120" s="723"/>
      <c r="B120" s="723"/>
      <c r="C120" s="723"/>
      <c r="D120" s="723"/>
      <c r="E120" s="723"/>
      <c r="K120" s="650"/>
      <c r="O120" s="660"/>
      <c r="U120" s="169"/>
      <c r="V120" s="248"/>
    </row>
    <row s="1219" customFormat="1" customHeight="1" ht="39">
      <c r="A121" s="725" t="s">
        <v>161</v>
      </c>
      <c r="B121" s="723"/>
      <c r="C121" s="723"/>
      <c r="D121" s="727" t="str">
        <f>A121</f>
        <v>2.1</v>
      </c>
      <c r="E121" s="728" t="str">
        <f>IF(ISERROR(INDEX(activity,MATCH(SUBSTITUTE(D121,"2.",""),List01_N_activity,0))),"",OFFSET(INDEX(activity,MATCH(SUBSTITUTE(D121,"2.",""),List01_N_activity,0)),,1))</f>
        <v>Тариф на обработку твердых коммунальных отходов</v>
      </c>
      <c r="F121" s="655"/>
      <c r="G121" s="347"/>
      <c r="H121" s="347"/>
      <c r="I121" s="423"/>
      <c r="J121" s="423"/>
      <c r="K121" s="423"/>
      <c r="L121" s="423"/>
      <c r="M121" s="423"/>
      <c r="N121" s="290"/>
      <c r="O121" s="662" t="s">
        <v>146</v>
      </c>
      <c r="P121" s="649"/>
      <c r="Q121" s="408"/>
    </row>
    <row s="1219" customFormat="1" customHeight="1" ht="39">
      <c r="A122" s="725" t="str">
        <f>A121</f>
        <v>2.1</v>
      </c>
      <c r="B122" s="729" t="s">
        <v>67</v>
      </c>
      <c r="C122" s="723"/>
      <c r="D122" s="730" t="str">
        <f>A122&amp;"."&amp;B122&amp;".1"</f>
        <v>2.1.1.1</v>
      </c>
      <c r="E122" s="731" t="s">
        <v>147</v>
      </c>
      <c r="F122" s="531"/>
      <c r="G122" s="874"/>
      <c r="H122" s="873" t="s">
        <v>148</v>
      </c>
      <c r="I122" s="867"/>
      <c r="J122" s="807" t="s">
        <v>148</v>
      </c>
      <c r="K122" s="867"/>
      <c r="L122" s="883"/>
      <c r="M122" s="842"/>
      <c r="N122" s="502"/>
      <c r="O122" s="662" t="s">
        <v>149</v>
      </c>
      <c r="P122" s="649"/>
    </row>
    <row s="1219" customFormat="1" customHeight="1" ht="39">
      <c r="A123" s="725" t="str">
        <f>A122</f>
        <v>2.1</v>
      </c>
      <c r="B123" s="729"/>
      <c r="C123" s="723"/>
      <c r="D123" s="730" t="str">
        <f>A123&amp;"."&amp;B122&amp;".2"</f>
        <v>2.1.1.2</v>
      </c>
      <c r="E123" s="731" t="s">
        <v>150</v>
      </c>
      <c r="F123" s="531"/>
      <c r="G123" s="875"/>
      <c r="H123" s="873"/>
      <c r="I123" s="868"/>
      <c r="J123" s="824"/>
      <c r="K123" s="868"/>
      <c r="L123" s="884"/>
      <c r="M123" s="843"/>
      <c r="N123" s="502"/>
      <c r="O123" s="662" t="s">
        <v>152</v>
      </c>
      <c r="P123" s="649"/>
    </row>
    <row s="1219" customFormat="1" customHeight="1" ht="39">
      <c r="A124" s="725" t="str">
        <f>A123</f>
        <v>2.1</v>
      </c>
      <c r="B124" s="729"/>
      <c r="C124" s="723"/>
      <c r="D124" s="730" t="str">
        <f>A124&amp;"."&amp;B122&amp;".3"</f>
        <v>2.1.1.3</v>
      </c>
      <c r="E124" s="731" t="s">
        <v>153</v>
      </c>
      <c r="F124" s="531"/>
      <c r="G124" s="875"/>
      <c r="H124" s="873"/>
      <c r="I124" s="868"/>
      <c r="J124" s="824"/>
      <c r="K124" s="868"/>
      <c r="L124" s="884"/>
      <c r="M124" s="843"/>
      <c r="N124" s="502"/>
      <c r="O124" s="662" t="s">
        <v>154</v>
      </c>
      <c r="P124" s="649"/>
    </row>
    <row s="1219" customFormat="1" customHeight="1" ht="39">
      <c r="A125" s="725" t="str">
        <f>A124</f>
        <v>2.1</v>
      </c>
      <c r="B125" s="729"/>
      <c r="C125" s="723"/>
      <c r="D125" s="730" t="str">
        <f>A125&amp;"."&amp;B122&amp;".4"</f>
        <v>2.1.1.4</v>
      </c>
      <c r="E125" s="731" t="s">
        <v>155</v>
      </c>
      <c r="F125" s="531"/>
      <c r="G125" s="875"/>
      <c r="H125" s="873"/>
      <c r="I125" s="868"/>
      <c r="J125" s="824"/>
      <c r="K125" s="868"/>
      <c r="L125" s="884"/>
      <c r="M125" s="843"/>
      <c r="N125" s="502"/>
      <c r="O125" s="663" t="s">
        <v>156</v>
      </c>
      <c r="P125" s="649"/>
    </row>
    <row s="1219" customFormat="1" customHeight="1" ht="39">
      <c r="A126" s="725" t="str">
        <f>A125</f>
        <v>2.1</v>
      </c>
      <c r="B126" s="724" t="str">
        <f>B122</f>
        <v>1</v>
      </c>
      <c r="C126" s="723"/>
      <c r="D126" s="730" t="str">
        <f>A126&amp;"."&amp;B122&amp;".5"</f>
        <v>2.1.1.5</v>
      </c>
      <c r="E126" s="731" t="s">
        <v>157</v>
      </c>
      <c r="F126" s="531"/>
      <c r="G126" s="876"/>
      <c r="H126" s="873"/>
      <c r="I126" s="869"/>
      <c r="J126" s="808"/>
      <c r="K126" s="869"/>
      <c r="L126" s="885"/>
      <c r="M126" s="844"/>
      <c r="N126" s="667"/>
      <c r="O126" s="662" t="s">
        <v>158</v>
      </c>
      <c r="P126" s="649"/>
    </row>
    <row customHeight="1" ht="15">
      <c r="K127" s="650"/>
      <c r="N127" s="661"/>
      <c r="U127" s="169"/>
      <c r="V127" s="248"/>
    </row>
    <row s="1219" customFormat="1" customHeight="1" ht="15">
      <c r="A128" s="349" t="s">
        <v>539</v>
      </c>
      <c r="B128" s="349"/>
      <c r="C128" s="349"/>
      <c r="D128" s="349"/>
      <c r="E128" s="349"/>
      <c r="F128" s="349"/>
      <c r="G128" s="349"/>
      <c r="H128" s="349"/>
      <c r="I128" s="349"/>
      <c r="J128" s="349"/>
      <c r="K128" s="648"/>
      <c r="L128" s="349"/>
      <c r="M128" s="349"/>
      <c r="N128" s="349"/>
      <c r="O128" s="349"/>
      <c r="P128" s="349"/>
      <c r="Q128" s="349"/>
      <c r="R128" s="349"/>
      <c r="S128" s="349"/>
      <c r="T128" s="349"/>
      <c r="U128" s="349"/>
      <c r="V128" s="356"/>
      <c r="W128" s="349"/>
      <c r="X128" s="349"/>
    </row>
    <row customHeight="1" ht="15">
      <c r="K129" s="650"/>
      <c r="U129" s="169"/>
      <c r="V129" s="248"/>
    </row>
    <row customHeight="1" ht="15">
      <c r="D130" s="717"/>
      <c r="E130" s="717"/>
      <c r="F130" s="717"/>
      <c r="G130" s="719"/>
      <c r="H130" s="909" t="s">
        <v>148</v>
      </c>
      <c r="I130" s="867"/>
      <c r="J130" s="807" t="s">
        <v>148</v>
      </c>
      <c r="K130" s="867"/>
      <c r="L130" s="912"/>
      <c r="M130" s="870" t="s">
        <v>65</v>
      </c>
      <c r="U130" s="169"/>
      <c r="V130" s="248"/>
    </row>
    <row customHeight="1" ht="15">
      <c r="D131" s="717"/>
      <c r="E131" s="717"/>
      <c r="F131" s="717"/>
      <c r="G131" s="719"/>
      <c r="H131" s="910"/>
      <c r="I131" s="868"/>
      <c r="J131" s="824"/>
      <c r="K131" s="868"/>
      <c r="L131" s="913"/>
      <c r="M131" s="871"/>
      <c r="U131" s="169"/>
      <c r="V131" s="248"/>
    </row>
    <row customHeight="1" ht="15">
      <c r="D132" s="717"/>
      <c r="E132" s="717"/>
      <c r="F132" s="717"/>
      <c r="G132" s="719"/>
      <c r="H132" s="910"/>
      <c r="I132" s="868"/>
      <c r="J132" s="824"/>
      <c r="K132" s="868"/>
      <c r="L132" s="913"/>
      <c r="M132" s="871"/>
      <c r="U132" s="169"/>
      <c r="V132" s="248"/>
    </row>
    <row customHeight="1" ht="15">
      <c r="D133" s="717"/>
      <c r="E133" s="717"/>
      <c r="F133" s="717"/>
      <c r="G133" s="719"/>
      <c r="H133" s="910"/>
      <c r="I133" s="868"/>
      <c r="J133" s="824"/>
      <c r="K133" s="868"/>
      <c r="L133" s="913"/>
      <c r="M133" s="871"/>
      <c r="U133" s="169"/>
      <c r="V133" s="248"/>
    </row>
    <row customHeight="1" ht="15">
      <c r="D134" s="717"/>
      <c r="E134" s="717"/>
      <c r="F134" s="717"/>
      <c r="G134" s="719"/>
      <c r="H134" s="911"/>
      <c r="I134" s="869"/>
      <c r="J134" s="808"/>
      <c r="K134" s="869"/>
      <c r="L134" s="914"/>
      <c r="M134" s="872"/>
      <c r="U134" s="169"/>
      <c r="V134" s="248"/>
    </row>
    <row customHeight="1" ht="15">
      <c r="K135" s="650"/>
      <c r="U135" s="169"/>
      <c r="V135" s="248"/>
    </row>
    <row s="1219" customFormat="1" customHeight="1" ht="15">
      <c r="A136" s="349" t="s">
        <v>540</v>
      </c>
      <c r="B136" s="349"/>
      <c r="C136" s="349"/>
      <c r="D136" s="349"/>
      <c r="E136" s="349"/>
      <c r="F136" s="349"/>
      <c r="G136" s="349"/>
      <c r="H136" s="349"/>
      <c r="I136" s="349"/>
      <c r="J136" s="349"/>
      <c r="K136" s="648"/>
      <c r="L136" s="349"/>
      <c r="M136" s="349"/>
      <c r="N136" s="349"/>
      <c r="O136" s="349"/>
      <c r="P136" s="349"/>
      <c r="Q136" s="349"/>
      <c r="R136" s="349"/>
      <c r="S136" s="349"/>
      <c r="T136" s="349"/>
      <c r="U136" s="349"/>
      <c r="V136" s="356"/>
      <c r="W136" s="349"/>
      <c r="X136" s="349"/>
    </row>
    <row s="1219" customFormat="1" customHeight="1" ht="15">
      <c r="K137" s="650"/>
      <c r="V137" s="248"/>
    </row>
    <row s="1219" customFormat="1" customHeight="1" ht="15">
      <c r="D138" s="717"/>
      <c r="E138" s="717"/>
      <c r="F138" s="717"/>
      <c r="G138" s="719"/>
      <c r="H138" s="807" t="s">
        <v>148</v>
      </c>
      <c r="I138" s="864"/>
      <c r="J138" s="807" t="s">
        <v>17</v>
      </c>
      <c r="K138" s="877"/>
      <c r="L138" s="842"/>
      <c r="M138" s="842"/>
      <c r="V138" s="248"/>
    </row>
    <row s="1219" customFormat="1" customHeight="1" ht="15">
      <c r="D139" s="717"/>
      <c r="E139" s="717"/>
      <c r="F139" s="717"/>
      <c r="G139" s="719"/>
      <c r="H139" s="824"/>
      <c r="I139" s="865"/>
      <c r="J139" s="824"/>
      <c r="K139" s="878"/>
      <c r="L139" s="843"/>
      <c r="M139" s="843"/>
      <c r="V139" s="248"/>
    </row>
    <row s="1219" customFormat="1" customHeight="1" ht="15">
      <c r="D140" s="717"/>
      <c r="E140" s="717"/>
      <c r="F140" s="717"/>
      <c r="G140" s="719"/>
      <c r="H140" s="824"/>
      <c r="I140" s="865"/>
      <c r="J140" s="824"/>
      <c r="K140" s="878"/>
      <c r="L140" s="843"/>
      <c r="M140" s="843"/>
      <c r="V140" s="248"/>
    </row>
    <row s="1219" customFormat="1" customHeight="1" ht="15">
      <c r="D141" s="717"/>
      <c r="E141" s="717"/>
      <c r="F141" s="717"/>
      <c r="G141" s="719"/>
      <c r="H141" s="824"/>
      <c r="I141" s="865"/>
      <c r="J141" s="824"/>
      <c r="K141" s="878"/>
      <c r="L141" s="843"/>
      <c r="M141" s="843"/>
      <c r="V141" s="248"/>
    </row>
    <row s="1219" customFormat="1" customHeight="1" ht="15">
      <c r="D142" s="717"/>
      <c r="E142" s="717"/>
      <c r="F142" s="717"/>
      <c r="G142" s="719"/>
      <c r="H142" s="808"/>
      <c r="I142" s="866"/>
      <c r="J142" s="808"/>
      <c r="K142" s="879"/>
      <c r="L142" s="844"/>
      <c r="M142" s="844"/>
      <c r="V142" s="248"/>
    </row>
    <row customHeight="1" ht="15">
      <c r="K143" s="650"/>
      <c r="U143" s="169"/>
      <c r="V143" s="248"/>
    </row>
    <row s="1219" customFormat="1" customHeight="1" ht="15">
      <c r="A144" s="349" t="s">
        <v>541</v>
      </c>
      <c r="B144" s="349"/>
      <c r="C144" s="349"/>
      <c r="D144" s="349"/>
      <c r="E144" s="349"/>
      <c r="F144" s="349"/>
      <c r="G144" s="349"/>
      <c r="H144" s="349"/>
      <c r="I144" s="349"/>
      <c r="J144" s="349"/>
      <c r="K144" s="648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56"/>
      <c r="W144" s="349"/>
      <c r="X144" s="349"/>
    </row>
    <row s="1219" customFormat="1" customHeight="1" ht="15">
      <c r="K145" s="650"/>
      <c r="V145" s="248"/>
    </row>
    <row s="1219" customFormat="1" customHeight="1" ht="15">
      <c r="D146" s="717"/>
      <c r="E146" s="717"/>
      <c r="F146" s="717"/>
      <c r="G146" s="719"/>
      <c r="H146" s="807" t="s">
        <v>148</v>
      </c>
      <c r="I146" s="867"/>
      <c r="J146" s="807" t="s">
        <v>148</v>
      </c>
      <c r="K146" s="867"/>
      <c r="L146" s="883"/>
      <c r="M146" s="842"/>
      <c r="V146" s="248"/>
    </row>
    <row s="1219" customFormat="1" customHeight="1" ht="15">
      <c r="D147" s="717"/>
      <c r="E147" s="717"/>
      <c r="F147" s="717"/>
      <c r="G147" s="719"/>
      <c r="H147" s="824"/>
      <c r="I147" s="868"/>
      <c r="J147" s="824"/>
      <c r="K147" s="868"/>
      <c r="L147" s="884"/>
      <c r="M147" s="843"/>
      <c r="V147" s="248"/>
    </row>
    <row s="1219" customFormat="1" customHeight="1" ht="15">
      <c r="D148" s="717"/>
      <c r="E148" s="717"/>
      <c r="F148" s="717"/>
      <c r="G148" s="719"/>
      <c r="H148" s="824"/>
      <c r="I148" s="868"/>
      <c r="J148" s="824"/>
      <c r="K148" s="868"/>
      <c r="L148" s="884"/>
      <c r="M148" s="843"/>
      <c r="V148" s="248"/>
    </row>
    <row s="1219" customFormat="1" customHeight="1" ht="15">
      <c r="D149" s="717"/>
      <c r="E149" s="717"/>
      <c r="F149" s="717"/>
      <c r="G149" s="719"/>
      <c r="H149" s="824"/>
      <c r="I149" s="868"/>
      <c r="J149" s="824"/>
      <c r="K149" s="868"/>
      <c r="L149" s="884"/>
      <c r="M149" s="843"/>
      <c r="V149" s="248"/>
    </row>
    <row s="1219" customFormat="1" customHeight="1" ht="15">
      <c r="D150" s="717"/>
      <c r="E150" s="717"/>
      <c r="F150" s="717"/>
      <c r="G150" s="719"/>
      <c r="H150" s="808"/>
      <c r="I150" s="869"/>
      <c r="J150" s="808"/>
      <c r="K150" s="869"/>
      <c r="L150" s="885"/>
      <c r="M150" s="844"/>
      <c r="V150" s="248"/>
    </row>
    <row r="153" s="1720" customFormat="1" customHeight="1" ht="17.25">
      <c r="A153" s="349" t="s">
        <v>542</v>
      </c>
    </row>
    <row s="1219" customFormat="1" customHeight="1" ht="17.25"/>
    <row s="1544" customFormat="1" customHeight="1" ht="14.25">
      <c r="A155" s="674" t="s">
        <v>69</v>
      </c>
      <c r="B155" s="475" t="s">
        <v>71</v>
      </c>
      <c r="C155" s="476"/>
      <c r="D155" s="255"/>
      <c r="E155" s="622"/>
      <c r="F155" s="622"/>
      <c r="G155" s="684" t="s">
        <v>71</v>
      </c>
      <c r="H155" s="675"/>
      <c r="I155" s="477"/>
      <c r="K155" s="478" t="str">
        <f>IF(ISERROR(INDEX(kind_of_nameforms,MATCH(#REF!,kind_of_forms,0),1)),"",INDEX(kind_of_nameforms,MATCH(#REF!,kind_of_forms,0),1))</f>
        <v/>
      </c>
      <c r="L155" s="479"/>
    </row>
    <row r="158" s="1720" customFormat="1" customHeight="1" ht="17.25">
      <c r="A158" s="349" t="s">
        <v>543</v>
      </c>
      <c r="B158" s="349" t="s">
        <v>544</v>
      </c>
      <c r="C158" s="349" t="s">
        <v>545</v>
      </c>
      <c r="D158" s="349" t="s">
        <v>546</v>
      </c>
    </row>
    <row s="1219" customFormat="1" customHeight="1" ht="17.25"/>
    <row s="1357" customFormat="1" customHeight="1" ht="78.75">
      <c r="A160" s="529"/>
      <c r="C160" s="537"/>
      <c r="D160" s="584"/>
      <c r="E160" s="537"/>
      <c r="F160" s="625">
        <v>1</v>
      </c>
      <c r="G160" s="578" t="s">
        <v>122</v>
      </c>
      <c r="H160" s="539" t="str">
        <f>IF(form_up_date="","",form_up_date)</f>
        <v>45608.43398313657</v>
      </c>
      <c r="I160" s="567" t="s">
        <v>123</v>
      </c>
      <c r="R160" s="538"/>
    </row>
    <row s="1357" customFormat="1" customHeight="1" ht="236.25">
      <c r="A161" s="529"/>
      <c r="C161" s="537"/>
      <c r="D161" s="584"/>
      <c r="E161" s="537"/>
      <c r="F161" s="625" t="s">
        <v>161</v>
      </c>
      <c r="G161" s="578" t="s">
        <v>547</v>
      </c>
      <c r="H161" s="539" t="s">
        <v>548</v>
      </c>
      <c r="I161" s="567" t="s">
        <v>549</v>
      </c>
      <c r="R161" s="538"/>
    </row>
    <row s="1357" customFormat="1" customHeight="1" ht="45">
      <c r="A162" s="529"/>
      <c r="C162" s="537"/>
      <c r="D162" s="584"/>
      <c r="E162" s="537"/>
      <c r="F162" s="625" t="s">
        <v>550</v>
      </c>
      <c r="G162" s="578" t="s">
        <v>551</v>
      </c>
      <c r="H162" s="539"/>
      <c r="I162" s="567" t="s">
        <v>552</v>
      </c>
      <c r="R162" s="538"/>
    </row>
    <row s="1357" customFormat="1" customHeight="1" ht="67.5">
      <c r="A163" s="529"/>
      <c r="C163" s="537"/>
      <c r="D163" s="584"/>
      <c r="E163" s="537"/>
      <c r="F163" s="625" t="s">
        <v>553</v>
      </c>
      <c r="G163" s="578" t="s">
        <v>554</v>
      </c>
      <c r="H163" s="679" t="s">
        <v>65</v>
      </c>
      <c r="I163" s="567"/>
      <c r="R163" s="538"/>
    </row>
    <row s="1357" customFormat="1" customHeight="1" ht="45">
      <c r="A164" s="529"/>
      <c r="C164" s="537"/>
      <c r="D164" s="584"/>
      <c r="E164" s="537"/>
      <c r="F164" s="576" t="str">
        <f>F163&amp;".1"</f>
        <v>4.1.1</v>
      </c>
      <c r="G164" s="534" t="s">
        <v>555</v>
      </c>
      <c r="H164" s="539" t="str">
        <f>IF(region_name="","",region_name)</f>
        <v>Ростовская область</v>
      </c>
      <c r="I164" s="567" t="s">
        <v>556</v>
      </c>
      <c r="R164" s="538"/>
    </row>
    <row s="1357" customFormat="1" customHeight="1" ht="90">
      <c r="A165" s="529"/>
      <c r="C165" s="537"/>
      <c r="D165" s="584"/>
      <c r="E165" s="537"/>
      <c r="F165" s="625" t="s">
        <v>557</v>
      </c>
      <c r="G165" s="535" t="s">
        <v>558</v>
      </c>
      <c r="H165" s="539"/>
      <c r="I165" s="567" t="s">
        <v>559</v>
      </c>
      <c r="R165" s="538"/>
    </row>
    <row s="1357" customFormat="1" customHeight="1" ht="360">
      <c r="A166" s="529"/>
      <c r="C166" s="537"/>
      <c r="D166" s="584"/>
      <c r="E166" s="537"/>
      <c r="F166" s="625" t="s">
        <v>560</v>
      </c>
      <c r="G166" s="536" t="s">
        <v>561</v>
      </c>
      <c r="H166" s="539"/>
      <c r="I166" s="532" t="s">
        <v>562</v>
      </c>
      <c r="R166" s="538"/>
    </row>
    <row r="170" customHeight="1" ht="15">
      <c r="A170" s="652" t="s">
        <v>563</v>
      </c>
      <c r="B170" s="652"/>
      <c r="C170" s="652"/>
      <c r="D170" s="652"/>
      <c r="E170" s="652"/>
      <c r="F170" s="652"/>
      <c r="G170" s="652"/>
      <c r="H170" s="652"/>
      <c r="I170" s="652"/>
      <c r="J170" s="652"/>
      <c r="K170" s="652"/>
      <c r="L170" s="652"/>
      <c r="M170" s="652"/>
      <c r="N170" s="652"/>
      <c r="O170" s="652"/>
      <c r="P170" s="652"/>
      <c r="Q170" s="652"/>
      <c r="R170" s="652"/>
      <c r="S170" s="652"/>
      <c r="T170" s="652"/>
      <c r="U170" s="653"/>
      <c r="V170" s="652"/>
      <c r="W170" s="652"/>
      <c r="X170" s="418"/>
      <c r="Y170" s="418"/>
      <c r="Z170" s="418"/>
      <c r="AA170" s="418"/>
      <c r="AB170" s="418"/>
      <c r="AC170" s="418"/>
      <c r="AD170" s="418"/>
      <c r="AE170" s="418"/>
      <c r="AF170" s="418"/>
      <c r="AG170" s="418"/>
      <c r="AH170" s="418"/>
      <c r="AI170" s="418"/>
      <c r="AJ170" s="418"/>
      <c r="AK170" s="418"/>
      <c r="AL170" s="418"/>
      <c r="AM170" s="418"/>
      <c r="AN170" s="418"/>
      <c r="AO170" s="418"/>
      <c r="AP170" s="418"/>
    </row>
    <row r="172" s="1219" customFormat="1" customHeight="1" ht="38.25">
      <c r="A172" s="725" t="s">
        <v>145</v>
      </c>
      <c r="B172" s="723"/>
      <c r="C172" s="723"/>
      <c r="D172" s="727" t="str">
        <f>A172</f>
        <v>1.1</v>
      </c>
      <c r="E172" s="728" t="str">
        <f>IF(ISERROR(INDEX(activity,MATCH(SUBSTITUTE(D172,"1.",""),List01_N_activity,0))),"",OFFSET(INDEX(activity,MATCH(SUBSTITUTE(D172,"1.",""),List01_N_activity,0)),,1))</f>
        <v>Тариф на обработку твердых коммунальных отходов</v>
      </c>
      <c r="F172" s="655"/>
      <c r="G172" s="347"/>
      <c r="H172" s="347"/>
      <c r="I172" s="423"/>
      <c r="J172" s="423"/>
      <c r="K172" s="423"/>
      <c r="L172" s="423"/>
      <c r="M172" s="423"/>
      <c r="N172" s="290"/>
      <c r="O172" s="662" t="s">
        <v>146</v>
      </c>
      <c r="P172" s="649"/>
      <c r="Q172" s="408"/>
    </row>
    <row s="1219" customFormat="1" customHeight="1" ht="38.25">
      <c r="A173" s="725" t="str">
        <f>A172</f>
        <v>1.1</v>
      </c>
      <c r="B173" s="729" t="s">
        <v>67</v>
      </c>
      <c r="C173" s="723"/>
      <c r="D173" s="730" t="str">
        <f>A173&amp;"."&amp;B173&amp;".1"</f>
        <v>1.1.1.1</v>
      </c>
      <c r="E173" s="731" t="s">
        <v>147</v>
      </c>
      <c r="F173" s="531"/>
      <c r="G173" s="870" t="s">
        <v>65</v>
      </c>
      <c r="H173" s="873" t="s">
        <v>148</v>
      </c>
      <c r="I173" s="867"/>
      <c r="J173" s="807" t="s">
        <v>148</v>
      </c>
      <c r="K173" s="867" t="s">
        <v>71</v>
      </c>
      <c r="L173" s="912"/>
      <c r="M173" s="870" t="s">
        <v>65</v>
      </c>
      <c r="N173" s="502"/>
      <c r="O173" s="662" t="s">
        <v>149</v>
      </c>
      <c r="P173" s="649"/>
    </row>
    <row s="1219" customFormat="1" customHeight="1" ht="38.25">
      <c r="A174" s="725" t="str">
        <f>A173</f>
        <v>1.1</v>
      </c>
      <c r="B174" s="729"/>
      <c r="C174" s="723"/>
      <c r="D174" s="730" t="str">
        <f>A174&amp;"."&amp;B173&amp;".2"</f>
        <v>1.1.1.2</v>
      </c>
      <c r="E174" s="731" t="s">
        <v>150</v>
      </c>
      <c r="F174" s="531"/>
      <c r="G174" s="871"/>
      <c r="H174" s="873"/>
      <c r="I174" s="868"/>
      <c r="J174" s="824"/>
      <c r="K174" s="868"/>
      <c r="L174" s="913"/>
      <c r="M174" s="871"/>
      <c r="N174" s="502"/>
      <c r="O174" s="662" t="s">
        <v>152</v>
      </c>
      <c r="P174" s="649"/>
    </row>
    <row s="1219" customFormat="1" customHeight="1" ht="38.25">
      <c r="A175" s="725" t="str">
        <f>A174</f>
        <v>1.1</v>
      </c>
      <c r="B175" s="729"/>
      <c r="C175" s="723"/>
      <c r="D175" s="730" t="str">
        <f>A175&amp;"."&amp;B173&amp;".3"</f>
        <v>1.1.1.3</v>
      </c>
      <c r="E175" s="731" t="s">
        <v>153</v>
      </c>
      <c r="F175" s="531"/>
      <c r="G175" s="871"/>
      <c r="H175" s="873"/>
      <c r="I175" s="868"/>
      <c r="J175" s="824"/>
      <c r="K175" s="868"/>
      <c r="L175" s="913"/>
      <c r="M175" s="871"/>
      <c r="N175" s="502"/>
      <c r="O175" s="662" t="s">
        <v>154</v>
      </c>
      <c r="P175" s="649"/>
    </row>
    <row s="1219" customFormat="1" customHeight="1" ht="38.25">
      <c r="A176" s="725" t="str">
        <f>A175</f>
        <v>1.1</v>
      </c>
      <c r="B176" s="729"/>
      <c r="C176" s="723"/>
      <c r="D176" s="730" t="str">
        <f>A176&amp;"."&amp;B173&amp;".4"</f>
        <v>1.1.1.4</v>
      </c>
      <c r="E176" s="731" t="s">
        <v>155</v>
      </c>
      <c r="F176" s="531"/>
      <c r="G176" s="871"/>
      <c r="H176" s="873"/>
      <c r="I176" s="868"/>
      <c r="J176" s="824"/>
      <c r="K176" s="868"/>
      <c r="L176" s="913"/>
      <c r="M176" s="871"/>
      <c r="N176" s="502"/>
      <c r="O176" s="663" t="s">
        <v>156</v>
      </c>
      <c r="P176" s="649"/>
    </row>
    <row s="1219" customFormat="1" customHeight="1" ht="38.25">
      <c r="A177" s="725" t="str">
        <f>A176</f>
        <v>1.1</v>
      </c>
      <c r="B177" s="724" t="str">
        <f>B173</f>
        <v>1</v>
      </c>
      <c r="C177" s="723"/>
      <c r="D177" s="730" t="str">
        <f>A177&amp;"."&amp;B173&amp;".5"</f>
        <v>1.1.1.5</v>
      </c>
      <c r="E177" s="731" t="s">
        <v>157</v>
      </c>
      <c r="F177" s="531"/>
      <c r="G177" s="872"/>
      <c r="H177" s="873"/>
      <c r="I177" s="869"/>
      <c r="J177" s="808"/>
      <c r="K177" s="869"/>
      <c r="L177" s="914"/>
      <c r="M177" s="872"/>
      <c r="N177" s="502"/>
      <c r="O177" s="662" t="s">
        <v>158</v>
      </c>
      <c r="P177" s="649"/>
    </row>
    <row customHeight="1" ht="15">
      <c r="A178" s="723"/>
      <c r="B178" s="723"/>
      <c r="C178" s="723"/>
      <c r="D178" s="723"/>
      <c r="E178" s="723"/>
      <c r="J178" s="650"/>
      <c r="K178" s="650"/>
      <c r="L178" s="650"/>
      <c r="M178" s="650"/>
      <c r="N178" s="650"/>
      <c r="U178" s="169"/>
      <c r="Z178" s="248"/>
    </row>
    <row customHeight="1" ht="15">
      <c r="A179" s="723"/>
      <c r="B179" s="723"/>
      <c r="C179" s="723"/>
      <c r="D179" s="723"/>
      <c r="E179" s="723"/>
      <c r="J179" s="650"/>
      <c r="K179" s="650"/>
      <c r="L179" s="650"/>
      <c r="M179" s="650"/>
      <c r="N179" s="650"/>
      <c r="U179" s="169"/>
      <c r="Z179" s="248"/>
    </row>
    <row s="1219" customFormat="1" customHeight="1" ht="15">
      <c r="A180" s="732" t="s">
        <v>564</v>
      </c>
      <c r="B180" s="733"/>
      <c r="C180" s="733"/>
      <c r="D180" s="733"/>
      <c r="E180" s="733"/>
      <c r="F180" s="652"/>
      <c r="G180" s="652"/>
      <c r="H180" s="652"/>
      <c r="I180" s="652"/>
      <c r="J180" s="652"/>
      <c r="K180" s="652"/>
      <c r="L180" s="652"/>
      <c r="M180" s="652"/>
      <c r="N180" s="652"/>
      <c r="O180" s="652"/>
      <c r="P180" s="652"/>
      <c r="Q180" s="652"/>
      <c r="R180" s="652"/>
      <c r="S180" s="652"/>
      <c r="T180" s="652"/>
      <c r="U180" s="652"/>
      <c r="V180" s="652"/>
      <c r="W180" s="652"/>
      <c r="X180" s="652"/>
      <c r="Y180" s="652"/>
      <c r="Z180" s="653"/>
      <c r="AA180" s="652"/>
      <c r="AB180" s="652"/>
    </row>
    <row customHeight="1" ht="15">
      <c r="A181" s="723"/>
      <c r="B181" s="723"/>
      <c r="C181" s="723"/>
      <c r="D181" s="723"/>
      <c r="E181" s="723"/>
      <c r="J181" s="650"/>
      <c r="K181" s="650"/>
      <c r="L181" s="650"/>
      <c r="M181" s="650"/>
      <c r="N181" s="650"/>
      <c r="U181" s="169"/>
      <c r="Z181" s="248"/>
    </row>
    <row s="1219" customFormat="1" customHeight="1" ht="27.75">
      <c r="A182" s="725" t="s">
        <v>550</v>
      </c>
      <c r="B182" s="723"/>
      <c r="C182" s="723"/>
      <c r="D182" s="727" t="str">
        <f>A182</f>
        <v>3.1</v>
      </c>
      <c r="E182" s="728" t="str">
        <f>IF(ISERROR(INDEX(activity,MATCH(SUBSTITUTE(D182,"3.",""),List01_N_activity,0))),"",OFFSET(INDEX(activity,MATCH(SUBSTITUTE(D182,"3.",""),List01_N_activity,0)),,1))</f>
        <v>Тариф на обработку твердых коммунальных отходов</v>
      </c>
      <c r="F182" s="655"/>
      <c r="G182" s="347"/>
      <c r="H182" s="347"/>
      <c r="I182" s="423"/>
      <c r="J182" s="423"/>
      <c r="K182" s="423"/>
      <c r="L182" s="423"/>
      <c r="M182" s="423"/>
      <c r="N182" s="290"/>
      <c r="O182" s="662" t="s">
        <v>146</v>
      </c>
      <c r="P182" s="649"/>
      <c r="Q182" s="408"/>
    </row>
    <row s="1219" customFormat="1" customHeight="1" ht="27.75">
      <c r="A183" s="725" t="str">
        <f>A182</f>
        <v>3.1</v>
      </c>
      <c r="B183" s="729" t="s">
        <v>67</v>
      </c>
      <c r="C183" s="723"/>
      <c r="D183" s="730" t="str">
        <f>A183&amp;"."&amp;B183&amp;".1"</f>
        <v>3.1.1.1</v>
      </c>
      <c r="E183" s="731" t="s">
        <v>147</v>
      </c>
      <c r="F183" s="531"/>
      <c r="G183" s="931" t="s">
        <v>565</v>
      </c>
      <c r="H183" s="873" t="s">
        <v>148</v>
      </c>
      <c r="I183" s="867"/>
      <c r="J183" s="807" t="s">
        <v>148</v>
      </c>
      <c r="K183" s="867"/>
      <c r="L183" s="928"/>
      <c r="M183" s="842"/>
      <c r="N183" s="502"/>
      <c r="O183" s="662" t="s">
        <v>149</v>
      </c>
      <c r="P183" s="649"/>
    </row>
    <row s="1219" customFormat="1" customHeight="1" ht="27.75">
      <c r="A184" s="725" t="str">
        <f>A183</f>
        <v>3.1</v>
      </c>
      <c r="B184" s="729"/>
      <c r="C184" s="723"/>
      <c r="D184" s="730" t="str">
        <f>A184&amp;"."&amp;B183&amp;".2"</f>
        <v>3.1.1.2</v>
      </c>
      <c r="E184" s="731" t="s">
        <v>150</v>
      </c>
      <c r="F184" s="531"/>
      <c r="G184" s="932"/>
      <c r="H184" s="873"/>
      <c r="I184" s="868"/>
      <c r="J184" s="824"/>
      <c r="K184" s="868"/>
      <c r="L184" s="929"/>
      <c r="M184" s="843"/>
      <c r="N184" s="502"/>
      <c r="O184" s="662" t="s">
        <v>152</v>
      </c>
      <c r="P184" s="649"/>
    </row>
    <row s="1219" customFormat="1" customHeight="1" ht="27.75">
      <c r="A185" s="725" t="str">
        <f>A184</f>
        <v>3.1</v>
      </c>
      <c r="B185" s="729"/>
      <c r="C185" s="723"/>
      <c r="D185" s="730" t="str">
        <f>A185&amp;"."&amp;B183&amp;".3"</f>
        <v>3.1.1.3</v>
      </c>
      <c r="E185" s="731" t="s">
        <v>153</v>
      </c>
      <c r="F185" s="531"/>
      <c r="G185" s="932"/>
      <c r="H185" s="873"/>
      <c r="I185" s="868"/>
      <c r="J185" s="824"/>
      <c r="K185" s="868"/>
      <c r="L185" s="929"/>
      <c r="M185" s="843"/>
      <c r="N185" s="502"/>
      <c r="O185" s="662" t="s">
        <v>154</v>
      </c>
      <c r="P185" s="649"/>
    </row>
    <row s="1219" customFormat="1" customHeight="1" ht="27.75">
      <c r="A186" s="725" t="str">
        <f>A185</f>
        <v>3.1</v>
      </c>
      <c r="B186" s="729"/>
      <c r="C186" s="723"/>
      <c r="D186" s="730" t="str">
        <f>A186&amp;"."&amp;B183&amp;".4"</f>
        <v>3.1.1.4</v>
      </c>
      <c r="E186" s="731" t="s">
        <v>155</v>
      </c>
      <c r="F186" s="531"/>
      <c r="G186" s="932"/>
      <c r="H186" s="873"/>
      <c r="I186" s="868"/>
      <c r="J186" s="824"/>
      <c r="K186" s="868"/>
      <c r="L186" s="929"/>
      <c r="M186" s="843"/>
      <c r="N186" s="502"/>
      <c r="O186" s="663" t="s">
        <v>156</v>
      </c>
      <c r="P186" s="649"/>
    </row>
    <row s="1219" customFormat="1" customHeight="1" ht="27.75">
      <c r="A187" s="725" t="str">
        <f>A186</f>
        <v>3.1</v>
      </c>
      <c r="B187" s="724" t="str">
        <f>B183</f>
        <v>1</v>
      </c>
      <c r="C187" s="723"/>
      <c r="D187" s="730" t="str">
        <f>A187&amp;"."&amp;B183&amp;".5"</f>
        <v>3.1.1.5</v>
      </c>
      <c r="E187" s="731" t="s">
        <v>157</v>
      </c>
      <c r="F187" s="531"/>
      <c r="G187" s="933"/>
      <c r="H187" s="873"/>
      <c r="I187" s="869"/>
      <c r="J187" s="808"/>
      <c r="K187" s="869"/>
      <c r="L187" s="930"/>
      <c r="M187" s="844"/>
      <c r="N187" s="502"/>
      <c r="O187" s="662" t="s">
        <v>158</v>
      </c>
      <c r="P187" s="649"/>
    </row>
    <row customHeight="1" ht="15">
      <c r="A188" s="723"/>
      <c r="B188" s="723"/>
      <c r="C188" s="723"/>
      <c r="D188" s="723"/>
      <c r="E188" s="723"/>
      <c r="J188" s="650"/>
      <c r="K188" s="650"/>
      <c r="L188" s="650"/>
      <c r="M188" s="650"/>
      <c r="N188" s="650"/>
      <c r="U188" s="169"/>
      <c r="Z188" s="248"/>
    </row>
    <row customHeight="1" ht="15">
      <c r="A189" s="723"/>
      <c r="B189" s="723"/>
      <c r="C189" s="723"/>
      <c r="D189" s="723"/>
      <c r="E189" s="723"/>
      <c r="J189" s="650"/>
      <c r="K189" s="650"/>
      <c r="L189" s="650"/>
      <c r="M189" s="650"/>
      <c r="N189" s="650"/>
      <c r="U189" s="169"/>
      <c r="Z189" s="248"/>
    </row>
    <row s="1219" customFormat="1" customHeight="1" ht="15">
      <c r="A190" s="732" t="s">
        <v>566</v>
      </c>
      <c r="B190" s="733"/>
      <c r="C190" s="733"/>
      <c r="D190" s="733"/>
      <c r="E190" s="733"/>
      <c r="F190" s="652"/>
      <c r="G190" s="652"/>
      <c r="H190" s="652"/>
      <c r="I190" s="652"/>
      <c r="J190" s="652"/>
      <c r="K190" s="652"/>
      <c r="L190" s="652"/>
      <c r="M190" s="652"/>
      <c r="N190" s="652"/>
      <c r="O190" s="652"/>
      <c r="P190" s="652"/>
      <c r="Q190" s="652"/>
      <c r="R190" s="652"/>
      <c r="S190" s="652"/>
      <c r="T190" s="652"/>
      <c r="U190" s="652"/>
      <c r="V190" s="652"/>
      <c r="W190" s="652"/>
      <c r="X190" s="652"/>
      <c r="Y190" s="652"/>
      <c r="Z190" s="653"/>
      <c r="AA190" s="652"/>
      <c r="AB190" s="652"/>
    </row>
    <row customHeight="1" ht="15">
      <c r="A191" s="723"/>
      <c r="B191" s="723"/>
      <c r="C191" s="723"/>
      <c r="D191" s="723"/>
      <c r="E191" s="723"/>
      <c r="J191" s="650"/>
      <c r="K191" s="650"/>
      <c r="L191" s="650"/>
      <c r="M191" s="650"/>
      <c r="N191" s="650"/>
      <c r="U191" s="169"/>
      <c r="Z191" s="248"/>
    </row>
    <row s="1219" customFormat="1" customHeight="1" ht="41.25">
      <c r="A192" s="725" t="s">
        <v>98</v>
      </c>
      <c r="B192" s="723"/>
      <c r="C192" s="723"/>
      <c r="D192" s="727" t="str">
        <f>A192</f>
        <v>6.1</v>
      </c>
      <c r="E192" s="728" t="str">
        <f>IF(ISERROR(INDEX(activity,MATCH(SUBSTITUTE(D192,"6.",""),List01_N_activity,0))),"",OFFSET(INDEX(activity,MATCH(SUBSTITUTE(D192,"6.",""),List01_N_activity,0)),,1))</f>
        <v>Тариф на обработку твердых коммунальных отходов</v>
      </c>
      <c r="F192" s="655"/>
      <c r="G192" s="347"/>
      <c r="H192" s="347"/>
      <c r="I192" s="423"/>
      <c r="J192" s="423"/>
      <c r="K192" s="423"/>
      <c r="L192" s="423"/>
      <c r="M192" s="423"/>
      <c r="N192" s="290"/>
      <c r="O192" s="665" t="s">
        <v>146</v>
      </c>
      <c r="P192" s="649"/>
      <c r="Q192" s="408"/>
    </row>
    <row s="1219" customFormat="1" customHeight="1" ht="41.25">
      <c r="A193" s="725" t="str">
        <f>A192</f>
        <v>6.1</v>
      </c>
      <c r="B193" s="729" t="s">
        <v>67</v>
      </c>
      <c r="C193" s="723"/>
      <c r="D193" s="730" t="str">
        <f>A193&amp;"."&amp;B193&amp;".1"</f>
        <v>6.1.1.1</v>
      </c>
      <c r="E193" s="731" t="s">
        <v>147</v>
      </c>
      <c r="F193" s="531"/>
      <c r="G193" s="931" t="s">
        <v>565</v>
      </c>
      <c r="H193" s="873" t="s">
        <v>148</v>
      </c>
      <c r="I193" s="867"/>
      <c r="J193" s="807" t="s">
        <v>148</v>
      </c>
      <c r="K193" s="867"/>
      <c r="L193" s="928"/>
      <c r="M193" s="842"/>
      <c r="N193" s="502"/>
      <c r="O193" s="662" t="s">
        <v>149</v>
      </c>
      <c r="P193" s="649"/>
    </row>
    <row s="1219" customFormat="1" customHeight="1" ht="41.25">
      <c r="A194" s="725" t="str">
        <f>A193</f>
        <v>6.1</v>
      </c>
      <c r="B194" s="729"/>
      <c r="C194" s="723"/>
      <c r="D194" s="730" t="str">
        <f>A194&amp;"."&amp;B193&amp;".2"</f>
        <v>6.1.1.2</v>
      </c>
      <c r="E194" s="731" t="s">
        <v>150</v>
      </c>
      <c r="F194" s="531"/>
      <c r="G194" s="932"/>
      <c r="H194" s="873"/>
      <c r="I194" s="868"/>
      <c r="J194" s="824"/>
      <c r="K194" s="868"/>
      <c r="L194" s="929"/>
      <c r="M194" s="843"/>
      <c r="N194" s="502"/>
      <c r="O194" s="662" t="s">
        <v>152</v>
      </c>
      <c r="P194" s="649"/>
    </row>
    <row s="1219" customFormat="1" customHeight="1" ht="41.25">
      <c r="A195" s="725" t="str">
        <f>A194</f>
        <v>6.1</v>
      </c>
      <c r="B195" s="729"/>
      <c r="C195" s="723"/>
      <c r="D195" s="730" t="str">
        <f>A195&amp;"."&amp;B193&amp;".3"</f>
        <v>6.1.1.3</v>
      </c>
      <c r="E195" s="731" t="s">
        <v>153</v>
      </c>
      <c r="F195" s="531"/>
      <c r="G195" s="932"/>
      <c r="H195" s="873"/>
      <c r="I195" s="868"/>
      <c r="J195" s="824"/>
      <c r="K195" s="868"/>
      <c r="L195" s="929"/>
      <c r="M195" s="843"/>
      <c r="N195" s="502"/>
      <c r="O195" s="662" t="s">
        <v>154</v>
      </c>
      <c r="P195" s="649"/>
    </row>
    <row s="1219" customFormat="1" customHeight="1" ht="41.25">
      <c r="A196" s="725" t="str">
        <f>A195</f>
        <v>6.1</v>
      </c>
      <c r="B196" s="729"/>
      <c r="C196" s="723"/>
      <c r="D196" s="730" t="str">
        <f>A196&amp;"."&amp;B193&amp;".4"</f>
        <v>6.1.1.4</v>
      </c>
      <c r="E196" s="731" t="s">
        <v>155</v>
      </c>
      <c r="F196" s="531"/>
      <c r="G196" s="932"/>
      <c r="H196" s="873"/>
      <c r="I196" s="868"/>
      <c r="J196" s="824"/>
      <c r="K196" s="868"/>
      <c r="L196" s="929"/>
      <c r="M196" s="843"/>
      <c r="N196" s="502"/>
      <c r="O196" s="663" t="s">
        <v>156</v>
      </c>
      <c r="P196" s="649"/>
    </row>
    <row s="1219" customFormat="1" customHeight="1" ht="41.25">
      <c r="A197" s="725" t="str">
        <f>A196</f>
        <v>6.1</v>
      </c>
      <c r="B197" s="724" t="str">
        <f>B193</f>
        <v>1</v>
      </c>
      <c r="C197" s="723"/>
      <c r="D197" s="730" t="str">
        <f>A197&amp;"."&amp;B193&amp;".5"</f>
        <v>6.1.1.5</v>
      </c>
      <c r="E197" s="731" t="s">
        <v>157</v>
      </c>
      <c r="F197" s="531"/>
      <c r="G197" s="933"/>
      <c r="H197" s="873"/>
      <c r="I197" s="869"/>
      <c r="J197" s="808"/>
      <c r="K197" s="869"/>
      <c r="L197" s="930"/>
      <c r="M197" s="844"/>
      <c r="N197" s="510"/>
      <c r="O197" s="662" t="s">
        <v>158</v>
      </c>
      <c r="P197" s="649"/>
    </row>
    <row customHeight="1" ht="15">
      <c r="A198" s="723"/>
      <c r="B198" s="723"/>
      <c r="C198" s="723"/>
      <c r="D198" s="723"/>
      <c r="E198" s="723"/>
      <c r="J198" s="650"/>
      <c r="K198" s="650"/>
      <c r="L198" s="650"/>
      <c r="M198" s="650"/>
      <c r="N198" s="650"/>
      <c r="U198" s="169"/>
      <c r="Z198" s="248"/>
    </row>
    <row customHeight="1" ht="15">
      <c r="A199" s="723"/>
      <c r="B199" s="723"/>
      <c r="C199" s="723"/>
      <c r="D199" s="723"/>
      <c r="E199" s="723"/>
      <c r="J199" s="650"/>
      <c r="K199" s="650"/>
      <c r="L199" s="650"/>
      <c r="M199" s="650"/>
      <c r="N199" s="650"/>
      <c r="U199" s="169"/>
      <c r="Z199" s="248"/>
    </row>
    <row s="1219" customFormat="1" customHeight="1" ht="15">
      <c r="A200" s="732" t="s">
        <v>567</v>
      </c>
      <c r="B200" s="733"/>
      <c r="C200" s="733"/>
      <c r="D200" s="733"/>
      <c r="E200" s="733"/>
      <c r="F200" s="652"/>
      <c r="G200" s="652"/>
      <c r="H200" s="652"/>
      <c r="I200" s="652"/>
      <c r="J200" s="652"/>
      <c r="K200" s="652"/>
      <c r="L200" s="652"/>
      <c r="M200" s="652"/>
      <c r="N200" s="652"/>
      <c r="O200" s="652"/>
      <c r="P200" s="652"/>
      <c r="Q200" s="652"/>
      <c r="R200" s="652"/>
      <c r="S200" s="652"/>
      <c r="T200" s="652"/>
      <c r="U200" s="652"/>
      <c r="V200" s="652"/>
      <c r="W200" s="652"/>
      <c r="X200" s="652"/>
      <c r="Y200" s="652"/>
      <c r="Z200" s="653"/>
      <c r="AA200" s="652"/>
      <c r="AB200" s="652"/>
    </row>
    <row customHeight="1" ht="15">
      <c r="A201" s="723"/>
      <c r="B201" s="723"/>
      <c r="C201" s="723"/>
      <c r="D201" s="723"/>
      <c r="E201" s="723"/>
      <c r="J201" s="650"/>
      <c r="K201" s="650"/>
      <c r="L201" s="650"/>
      <c r="M201" s="650"/>
      <c r="N201" s="650"/>
      <c r="U201" s="169"/>
      <c r="Z201" s="248"/>
    </row>
    <row s="1219" customFormat="1" customHeight="1" ht="42.75">
      <c r="A202" s="725" t="s">
        <v>104</v>
      </c>
      <c r="B202" s="723"/>
      <c r="C202" s="723"/>
      <c r="D202" s="727" t="str">
        <f>A202</f>
        <v>7.1</v>
      </c>
      <c r="E202" s="728" t="str">
        <f>IF(ISERROR(INDEX(activity,MATCH(SUBSTITUTE(D202,"7.",""),List01_N_activity,0))),"",OFFSET(INDEX(activity,MATCH(SUBSTITUTE(D202,"7.",""),List01_N_activity,0)),,1))</f>
        <v>Тариф на обработку твердых коммунальных отходов</v>
      </c>
      <c r="F202" s="655"/>
      <c r="G202" s="347"/>
      <c r="H202" s="347"/>
      <c r="I202" s="423"/>
      <c r="J202" s="423"/>
      <c r="K202" s="423"/>
      <c r="L202" s="423"/>
      <c r="M202" s="423"/>
      <c r="N202" s="290"/>
      <c r="O202" s="665" t="s">
        <v>146</v>
      </c>
      <c r="P202" s="649"/>
      <c r="Q202" s="408"/>
    </row>
    <row s="1219" customFormat="1" customHeight="1" ht="42.75">
      <c r="A203" s="725" t="str">
        <f>A202</f>
        <v>7.1</v>
      </c>
      <c r="B203" s="729" t="s">
        <v>67</v>
      </c>
      <c r="C203" s="723"/>
      <c r="D203" s="730" t="str">
        <f>A203&amp;"."&amp;B203&amp;".1"</f>
        <v>7.1.1.1</v>
      </c>
      <c r="E203" s="731" t="s">
        <v>147</v>
      </c>
      <c r="F203" s="531"/>
      <c r="G203" s="931" t="s">
        <v>565</v>
      </c>
      <c r="H203" s="873" t="s">
        <v>148</v>
      </c>
      <c r="I203" s="867"/>
      <c r="J203" s="807" t="s">
        <v>148</v>
      </c>
      <c r="K203" s="867"/>
      <c r="L203" s="928"/>
      <c r="M203" s="842"/>
      <c r="N203" s="502"/>
      <c r="O203" s="662" t="s">
        <v>149</v>
      </c>
      <c r="P203" s="649"/>
    </row>
    <row s="1219" customFormat="1" customHeight="1" ht="42.75">
      <c r="A204" s="725" t="str">
        <f>A203</f>
        <v>7.1</v>
      </c>
      <c r="B204" s="729"/>
      <c r="C204" s="723"/>
      <c r="D204" s="730" t="str">
        <f>A204&amp;"."&amp;B203&amp;".2"</f>
        <v>7.1.1.2</v>
      </c>
      <c r="E204" s="731" t="s">
        <v>150</v>
      </c>
      <c r="F204" s="531"/>
      <c r="G204" s="932"/>
      <c r="H204" s="873"/>
      <c r="I204" s="868"/>
      <c r="J204" s="824"/>
      <c r="K204" s="868"/>
      <c r="L204" s="929"/>
      <c r="M204" s="843"/>
      <c r="N204" s="502"/>
      <c r="O204" s="662" t="s">
        <v>152</v>
      </c>
      <c r="P204" s="649"/>
    </row>
    <row s="1219" customFormat="1" customHeight="1" ht="42.75">
      <c r="A205" s="725" t="str">
        <f>A204</f>
        <v>7.1</v>
      </c>
      <c r="B205" s="729"/>
      <c r="C205" s="723"/>
      <c r="D205" s="730" t="str">
        <f>A205&amp;"."&amp;B203&amp;".3"</f>
        <v>7.1.1.3</v>
      </c>
      <c r="E205" s="731" t="s">
        <v>153</v>
      </c>
      <c r="F205" s="531"/>
      <c r="G205" s="932"/>
      <c r="H205" s="873"/>
      <c r="I205" s="868"/>
      <c r="J205" s="824"/>
      <c r="K205" s="868"/>
      <c r="L205" s="929"/>
      <c r="M205" s="843"/>
      <c r="N205" s="502"/>
      <c r="O205" s="662" t="s">
        <v>154</v>
      </c>
      <c r="P205" s="649"/>
    </row>
    <row s="1219" customFormat="1" customHeight="1" ht="42.75">
      <c r="A206" s="725" t="str">
        <f>A205</f>
        <v>7.1</v>
      </c>
      <c r="B206" s="729"/>
      <c r="C206" s="723"/>
      <c r="D206" s="730" t="str">
        <f>A206&amp;"."&amp;B203&amp;".4"</f>
        <v>7.1.1.4</v>
      </c>
      <c r="E206" s="731" t="s">
        <v>155</v>
      </c>
      <c r="F206" s="531"/>
      <c r="G206" s="932"/>
      <c r="H206" s="873"/>
      <c r="I206" s="868"/>
      <c r="J206" s="824"/>
      <c r="K206" s="868"/>
      <c r="L206" s="929"/>
      <c r="M206" s="843"/>
      <c r="N206" s="502"/>
      <c r="O206" s="663" t="s">
        <v>156</v>
      </c>
      <c r="P206" s="649"/>
    </row>
    <row s="1219" customFormat="1" customHeight="1" ht="42.75">
      <c r="A207" s="725" t="str">
        <f>A206</f>
        <v>7.1</v>
      </c>
      <c r="B207" s="724" t="str">
        <f>B203</f>
        <v>1</v>
      </c>
      <c r="C207" s="723"/>
      <c r="D207" s="730" t="str">
        <f>A207&amp;"."&amp;B203&amp;".5"</f>
        <v>7.1.1.5</v>
      </c>
      <c r="E207" s="731" t="s">
        <v>157</v>
      </c>
      <c r="F207" s="531"/>
      <c r="G207" s="933"/>
      <c r="H207" s="873"/>
      <c r="I207" s="869"/>
      <c r="J207" s="808"/>
      <c r="K207" s="869"/>
      <c r="L207" s="930"/>
      <c r="M207" s="844"/>
      <c r="N207" s="510"/>
      <c r="O207" s="662" t="s">
        <v>158</v>
      </c>
      <c r="P207" s="649"/>
    </row>
  </sheetData>
  <sheetProtection formatColumns="0" formatRows="0" autoFilter="0" sort="0" insertRows="0" insertColumns="1" deleteRows="0" deleteColumns="0"/>
  <mergeCells count="207">
    <mergeCell ref="G203:G207"/>
    <mergeCell ref="H203:H207"/>
    <mergeCell ref="I203:I207"/>
    <mergeCell ref="J173:J177"/>
    <mergeCell ref="K173:K177"/>
    <mergeCell ref="L173:L177"/>
    <mergeCell ref="M173:M177"/>
    <mergeCell ref="G193:G197"/>
    <mergeCell ref="H193:H197"/>
    <mergeCell ref="I193:I197"/>
    <mergeCell ref="G173:G177"/>
    <mergeCell ref="H173:H177"/>
    <mergeCell ref="I173:I177"/>
    <mergeCell ref="G183:G187"/>
    <mergeCell ref="H183:H187"/>
    <mergeCell ref="I183:I187"/>
    <mergeCell ref="J203:J207"/>
    <mergeCell ref="K203:K207"/>
    <mergeCell ref="L203:L207"/>
    <mergeCell ref="M203:M207"/>
    <mergeCell ref="J183:J187"/>
    <mergeCell ref="K183:K187"/>
    <mergeCell ref="L183:L187"/>
    <mergeCell ref="M183:M187"/>
    <mergeCell ref="J193:J197"/>
    <mergeCell ref="K193:K197"/>
    <mergeCell ref="L193:L197"/>
    <mergeCell ref="M193:M197"/>
    <mergeCell ref="L122:L126"/>
    <mergeCell ref="M122:M126"/>
    <mergeCell ref="K122:K126"/>
    <mergeCell ref="AF70:AF71"/>
    <mergeCell ref="AG70:AG71"/>
    <mergeCell ref="AI70:AI71"/>
    <mergeCell ref="AJ70:AJ71"/>
    <mergeCell ref="AM71:AN71"/>
    <mergeCell ref="Y64:Y66"/>
    <mergeCell ref="H113:H117"/>
    <mergeCell ref="K103:K107"/>
    <mergeCell ref="I113:I117"/>
    <mergeCell ref="J113:J117"/>
    <mergeCell ref="L113:L117"/>
    <mergeCell ref="K113:K117"/>
    <mergeCell ref="Y87:Y89"/>
    <mergeCell ref="Z87:Z89"/>
    <mergeCell ref="AA87:AA89"/>
    <mergeCell ref="Z83:AA83"/>
    <mergeCell ref="AA80:AA82"/>
    <mergeCell ref="W80:W83"/>
    <mergeCell ref="Y80:Y82"/>
    <mergeCell ref="V80:V83"/>
    <mergeCell ref="Z80:Z82"/>
    <mergeCell ref="L103:L107"/>
    <mergeCell ref="H103:H107"/>
    <mergeCell ref="I103:I107"/>
    <mergeCell ref="J103:J107"/>
    <mergeCell ref="G122:G126"/>
    <mergeCell ref="M113:M117"/>
    <mergeCell ref="L95:L99"/>
    <mergeCell ref="A95:A99"/>
    <mergeCell ref="H122:H126"/>
    <mergeCell ref="I122:I126"/>
    <mergeCell ref="J122:J126"/>
    <mergeCell ref="G113:G117"/>
    <mergeCell ref="AF57:AF58"/>
    <mergeCell ref="AG57:AG58"/>
    <mergeCell ref="AI57:AI58"/>
    <mergeCell ref="AJ57:AJ58"/>
    <mergeCell ref="AM58:AN58"/>
    <mergeCell ref="AG59:AN59"/>
    <mergeCell ref="Z60:AA60"/>
    <mergeCell ref="AF64:AF65"/>
    <mergeCell ref="AG64:AG65"/>
    <mergeCell ref="AI64:AI65"/>
    <mergeCell ref="AJ64:AJ65"/>
    <mergeCell ref="AM65:AN65"/>
    <mergeCell ref="Z64:Z66"/>
    <mergeCell ref="AA64:AA66"/>
    <mergeCell ref="AC64:AC66"/>
    <mergeCell ref="AD64:AD66"/>
    <mergeCell ref="AG66:AN66"/>
    <mergeCell ref="AM41:AN41"/>
    <mergeCell ref="AG42:AN42"/>
    <mergeCell ref="Z43:AA43"/>
    <mergeCell ref="W44:AA44"/>
    <mergeCell ref="T45:AN45"/>
    <mergeCell ref="S49:S53"/>
    <mergeCell ref="T49:T53"/>
    <mergeCell ref="V49:V52"/>
    <mergeCell ref="W49:W52"/>
    <mergeCell ref="Y49:Y51"/>
    <mergeCell ref="Z49:Z51"/>
    <mergeCell ref="AA49:AA51"/>
    <mergeCell ref="AC49:AC51"/>
    <mergeCell ref="AD49:AD51"/>
    <mergeCell ref="AF49:AF50"/>
    <mergeCell ref="AG49:AG50"/>
    <mergeCell ref="AI49:AI50"/>
    <mergeCell ref="AJ49:AJ50"/>
    <mergeCell ref="V40:V43"/>
    <mergeCell ref="W40:W43"/>
    <mergeCell ref="Y40:Y42"/>
    <mergeCell ref="Z40:Z42"/>
    <mergeCell ref="AM50:AN50"/>
    <mergeCell ref="AG51:AN51"/>
    <mergeCell ref="N30:N35"/>
    <mergeCell ref="P30:P35"/>
    <mergeCell ref="Q30:Q35"/>
    <mergeCell ref="S30:S34"/>
    <mergeCell ref="T30:T34"/>
    <mergeCell ref="V30:V33"/>
    <mergeCell ref="W30:W33"/>
    <mergeCell ref="AI40:AI41"/>
    <mergeCell ref="AJ40:AJ41"/>
    <mergeCell ref="N40:N45"/>
    <mergeCell ref="P40:P45"/>
    <mergeCell ref="Q40:Q45"/>
    <mergeCell ref="N19:N24"/>
    <mergeCell ref="P19:P24"/>
    <mergeCell ref="Q19:Q24"/>
    <mergeCell ref="S19:S23"/>
    <mergeCell ref="T19:T23"/>
    <mergeCell ref="V19:V22"/>
    <mergeCell ref="W19:W22"/>
    <mergeCell ref="N25:AN25"/>
    <mergeCell ref="M19:M24"/>
    <mergeCell ref="Y19:Y21"/>
    <mergeCell ref="Z19:Z21"/>
    <mergeCell ref="AA19:AA21"/>
    <mergeCell ref="AC19:AC21"/>
    <mergeCell ref="AD19:AD21"/>
    <mergeCell ref="AF19:AF20"/>
    <mergeCell ref="AG19:AG20"/>
    <mergeCell ref="AI19:AI20"/>
    <mergeCell ref="AJ19:AJ20"/>
    <mergeCell ref="AM20:AN20"/>
    <mergeCell ref="AG21:AN21"/>
    <mergeCell ref="Z22:AA22"/>
    <mergeCell ref="W23:AA23"/>
    <mergeCell ref="T24:AN24"/>
    <mergeCell ref="H19:H25"/>
    <mergeCell ref="D19:D26"/>
    <mergeCell ref="E19:E26"/>
    <mergeCell ref="F19:F26"/>
    <mergeCell ref="G19:G25"/>
    <mergeCell ref="G30:G36"/>
    <mergeCell ref="H30:H36"/>
    <mergeCell ref="K95:K99"/>
    <mergeCell ref="J19:J25"/>
    <mergeCell ref="K19:K25"/>
    <mergeCell ref="J30:J36"/>
    <mergeCell ref="K30:K36"/>
    <mergeCell ref="G95:G99"/>
    <mergeCell ref="H95:H99"/>
    <mergeCell ref="I95:I99"/>
    <mergeCell ref="J95:J99"/>
    <mergeCell ref="M30:M35"/>
    <mergeCell ref="M40:M45"/>
    <mergeCell ref="S40:S44"/>
    <mergeCell ref="T40:T44"/>
    <mergeCell ref="Y30:Y32"/>
    <mergeCell ref="Z30:Z32"/>
    <mergeCell ref="Z33:AA33"/>
    <mergeCell ref="W34:AA34"/>
    <mergeCell ref="T35:AN35"/>
    <mergeCell ref="AA40:AA42"/>
    <mergeCell ref="AC40:AC42"/>
    <mergeCell ref="AD40:AD42"/>
    <mergeCell ref="AF40:AF41"/>
    <mergeCell ref="AG40:AG41"/>
    <mergeCell ref="N36:AN36"/>
    <mergeCell ref="AA30:AA32"/>
    <mergeCell ref="AC30:AC32"/>
    <mergeCell ref="AD30:AD32"/>
    <mergeCell ref="AF30:AF31"/>
    <mergeCell ref="AG30:AG31"/>
    <mergeCell ref="AI30:AI31"/>
    <mergeCell ref="AJ30:AJ31"/>
    <mergeCell ref="AM31:AN31"/>
    <mergeCell ref="AG32:AN32"/>
    <mergeCell ref="Z52:AA52"/>
    <mergeCell ref="W53:AA53"/>
    <mergeCell ref="V57:V60"/>
    <mergeCell ref="W57:W60"/>
    <mergeCell ref="Y57:Y59"/>
    <mergeCell ref="Z57:Z59"/>
    <mergeCell ref="AA57:AA59"/>
    <mergeCell ref="AC57:AC59"/>
    <mergeCell ref="AD57:AD59"/>
    <mergeCell ref="H146:H150"/>
    <mergeCell ref="I146:I150"/>
    <mergeCell ref="J146:J150"/>
    <mergeCell ref="L146:L150"/>
    <mergeCell ref="H130:H134"/>
    <mergeCell ref="I130:I134"/>
    <mergeCell ref="J130:J134"/>
    <mergeCell ref="L130:L134"/>
    <mergeCell ref="M130:M134"/>
    <mergeCell ref="H138:H142"/>
    <mergeCell ref="I138:I142"/>
    <mergeCell ref="J138:J142"/>
    <mergeCell ref="L138:L142"/>
    <mergeCell ref="K130:K134"/>
    <mergeCell ref="K138:K142"/>
    <mergeCell ref="K146:K150"/>
    <mergeCell ref="M138:M142"/>
    <mergeCell ref="M146:M150"/>
  </mergeCells>
  <dataValidations count="12">
    <dataValidation type="textLength" operator="lessThanOrEqual" allowBlank="1" showInputMessage="1" showErrorMessage="1" errorTitle="Ошибка" error="Допускается ввод не более 900 символов!" sqref="E9 T19:T23 E5 N19:N24 T30:T34 E13 AN75 AN70 AN64 AN57 AN49 AN40 AN30 AN19 T49:T53 T40:T44 N40:N45 N30:N35 E155:F15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AM70 AM19 AM30 AM40 AM49 AM57 AM64 AM75">
      <formula1>list_classTKO</formula1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70:AH70 AG19:AH19 AG30:AH30 AG40:AH40 AG49:AH49 AG57:AH57 AG64:AH64">
      <formula1>list_typeTKO</formula1>
    </dataValidation>
    <dataValidation type="decimal" allowBlank="1" showErrorMessage="1" errorTitle="Ошибка" error="Допускается ввод только неотрицательных чисел!" sqref="L193:L197 L146 L103:L107 L95:L99 L122 L183:L187 L203:L207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46 I103 K103 I95 K95 K130 K203 I122 I113 K138 I193 I183 I173 K113 K122 K173 K183 K193 I203 I130 I138 I146 G155"/>
    <dataValidation type="list" allowBlank="1" showInputMessage="1" showErrorMessage="1" errorTitle="Ошибка" error="Выберите значение из списка" prompt="Выберите значение из списка" sqref="G95:G99">
      <formula1>kind_of_unit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203 M138 M193 M113 M122 M183 M14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22:G126">
      <formula1>kind_of_unit_2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5">
      <formula1>900</formula1>
    </dataValidation>
    <dataValidation type="textLength" operator="lessThanOrEqual" allowBlank="1" showErrorMessage="1" errorTitle="Ошибка" error="Допускается ввод не более 900 символов!" sqref="L113:L117 L138:L14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L173:L177 L130:L134">
      <formula1>kind_of_control_method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3"/>
  </dataValidation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A1934C-38FB-0607-3447-A97457473E6F}" mc:Ignorable="x14ac xr xr2 xr3">
  <sheetPr>
    <tabColor rgb="FFFFCC99"/>
  </sheetPr>
  <dimension ref="A1:K33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3.7109375" customWidth="1"/>
    <col min="2" max="2" style="1219" width="87.28125" customWidth="1"/>
    <col min="3" max="3" style="1219" width="9.140625"/>
    <col min="4" max="4" style="1219" width="109.140625" customWidth="1"/>
    <col min="5" max="11" style="1219" width="9.140625"/>
  </cols>
  <sheetData>
    <row customHeight="1" ht="11.25">
      <c r="B1" s="232" t="s">
        <v>196</v>
      </c>
    </row>
    <row customHeight="1" ht="22.5">
      <c r="A2" s="229">
        <v>7</v>
      </c>
      <c r="B2" s="233" t="s">
        <v>568</v>
      </c>
    </row>
    <row customHeight="1" ht="67.5">
      <c r="A3" s="229">
        <v>1</v>
      </c>
      <c r="B3" s="233" t="s">
        <v>569</v>
      </c>
    </row>
    <row customHeight="1" ht="67.5">
      <c r="A4" s="229">
        <v>2</v>
      </c>
      <c r="B4" s="233" t="s">
        <v>570</v>
      </c>
    </row>
    <row customHeight="1" ht="123.75">
      <c r="A5" s="229">
        <v>3</v>
      </c>
      <c r="B5" s="233" t="s">
        <v>571</v>
      </c>
    </row>
    <row customHeight="1" ht="56.25">
      <c r="A6" s="229">
        <v>4</v>
      </c>
      <c r="B6" s="447" t="s">
        <v>572</v>
      </c>
    </row>
    <row customHeight="1" ht="45">
      <c r="A7" s="229">
        <v>5</v>
      </c>
      <c r="B7" s="233" t="s">
        <v>573</v>
      </c>
    </row>
    <row customHeight="1" ht="101.25">
      <c r="A8" s="229">
        <v>6</v>
      </c>
      <c r="B8" s="233" t="s">
        <v>574</v>
      </c>
    </row>
    <row customHeight="1" ht="33.75">
      <c r="A9" s="229">
        <v>8</v>
      </c>
      <c r="B9" s="233" t="s">
        <v>575</v>
      </c>
    </row>
    <row customHeight="1" ht="11.25">
      <c r="B10" s="250" t="s">
        <v>576</v>
      </c>
    </row>
    <row customHeight="1" ht="90">
      <c r="B11" s="233" t="s">
        <v>577</v>
      </c>
    </row>
    <row customHeight="1" ht="14.25">
      <c r="B12" s="234" t="s">
        <v>578</v>
      </c>
      <c r="C12" s="229"/>
      <c r="D12" s="934"/>
      <c r="E12" s="934"/>
      <c r="F12" s="934"/>
      <c r="G12" s="934"/>
      <c r="H12" s="934"/>
      <c r="I12" s="934"/>
      <c r="J12" s="934"/>
      <c r="K12" s="934"/>
    </row>
    <row customHeight="1" ht="33.75">
      <c r="A13" s="229">
        <v>1</v>
      </c>
      <c r="B13" s="235" t="s">
        <v>579</v>
      </c>
      <c r="C13" s="229"/>
      <c r="D13" s="934"/>
      <c r="E13" s="934"/>
      <c r="F13" s="934"/>
      <c r="G13" s="934"/>
      <c r="H13" s="934"/>
      <c r="I13" s="934"/>
      <c r="J13" s="934"/>
      <c r="K13" s="934"/>
    </row>
    <row customHeight="1" ht="14.25">
      <c r="A14" s="229">
        <v>2</v>
      </c>
      <c r="B14" s="235" t="s">
        <v>580</v>
      </c>
      <c r="C14" s="229"/>
      <c r="D14" s="936"/>
      <c r="E14" s="936"/>
      <c r="F14" s="936"/>
      <c r="G14" s="936"/>
      <c r="H14" s="936"/>
      <c r="I14" s="936"/>
      <c r="J14" s="936"/>
      <c r="K14" s="936"/>
    </row>
    <row customHeight="1" ht="14.25">
      <c r="A15" s="229">
        <v>3</v>
      </c>
      <c r="B15" s="235" t="s">
        <v>581</v>
      </c>
      <c r="C15" s="229"/>
      <c r="D15" s="936"/>
      <c r="E15" s="936"/>
      <c r="F15" s="936"/>
      <c r="G15" s="936"/>
      <c r="H15" s="936"/>
      <c r="I15" s="936"/>
      <c r="J15" s="936"/>
      <c r="K15" s="936"/>
    </row>
    <row customHeight="1" ht="14.25">
      <c r="B16" s="234" t="s">
        <v>132</v>
      </c>
      <c r="C16" s="229"/>
      <c r="D16" s="937"/>
      <c r="E16" s="936"/>
      <c r="F16" s="936"/>
      <c r="G16" s="936"/>
      <c r="H16" s="936"/>
      <c r="I16" s="936"/>
      <c r="J16" s="936"/>
      <c r="K16" s="936"/>
    </row>
    <row customHeight="1" ht="33.75">
      <c r="A17" s="229">
        <v>1</v>
      </c>
      <c r="B17" s="235" t="s">
        <v>582</v>
      </c>
      <c r="C17" s="229"/>
      <c r="D17" s="935"/>
      <c r="E17" s="935"/>
      <c r="F17" s="935"/>
      <c r="G17" s="935"/>
      <c r="H17" s="935"/>
      <c r="I17" s="935"/>
      <c r="J17" s="935"/>
      <c r="K17" s="935"/>
    </row>
    <row customHeight="1" ht="22.5">
      <c r="A18" s="229">
        <v>2</v>
      </c>
      <c r="B18" s="235" t="s">
        <v>583</v>
      </c>
    </row>
    <row customHeight="1" ht="14.25">
      <c r="A19" s="229">
        <v>3</v>
      </c>
      <c r="B19" s="235" t="s">
        <v>584</v>
      </c>
    </row>
    <row customHeight="1" ht="45">
      <c r="A20" s="229">
        <v>4</v>
      </c>
      <c r="B20" s="235" t="s">
        <v>573</v>
      </c>
    </row>
    <row customHeight="1" ht="11.25">
      <c r="B21" s="234" t="s">
        <v>585</v>
      </c>
    </row>
    <row customHeight="1" ht="22.5">
      <c r="A22" s="229">
        <v>1</v>
      </c>
      <c r="B22" s="235" t="s">
        <v>586</v>
      </c>
    </row>
    <row customHeight="1" ht="11.25">
      <c r="B23" s="234" t="s">
        <v>209</v>
      </c>
    </row>
    <row customHeight="1" ht="22.5">
      <c r="A24" s="229">
        <v>1</v>
      </c>
      <c r="B24" s="235" t="s">
        <v>587</v>
      </c>
    </row>
    <row customHeight="1" ht="11.25">
      <c r="B25" s="186" t="s">
        <v>588</v>
      </c>
    </row>
    <row customHeight="1" ht="14.25">
      <c r="B26" s="234" t="s">
        <v>589</v>
      </c>
      <c r="C26" s="229"/>
      <c r="D26" s="934"/>
      <c r="E26" s="934"/>
      <c r="F26" s="934"/>
      <c r="G26" s="934"/>
      <c r="H26" s="934"/>
      <c r="I26" s="934"/>
      <c r="J26" s="934"/>
      <c r="K26" s="934"/>
    </row>
    <row customHeight="1" ht="45">
      <c r="A27" s="229">
        <v>1</v>
      </c>
      <c r="B27" s="235" t="s">
        <v>590</v>
      </c>
      <c r="C27" s="229"/>
      <c r="D27" s="934"/>
      <c r="E27" s="934"/>
      <c r="F27" s="934"/>
      <c r="G27" s="934"/>
      <c r="H27" s="934"/>
      <c r="I27" s="934"/>
      <c r="J27" s="934"/>
      <c r="K27" s="934"/>
    </row>
    <row customHeight="1" ht="22.5">
      <c r="A28" s="229">
        <v>2</v>
      </c>
      <c r="B28" s="235" t="s">
        <v>591</v>
      </c>
      <c r="C28" s="229"/>
      <c r="D28" s="269"/>
      <c r="E28" s="269"/>
      <c r="F28" s="269"/>
      <c r="G28" s="269"/>
      <c r="H28" s="269"/>
      <c r="I28" s="269"/>
      <c r="J28" s="269"/>
      <c r="K28" s="269"/>
    </row>
    <row customHeight="1" ht="11.25">
      <c r="B29" s="234" t="s">
        <v>592</v>
      </c>
    </row>
    <row customHeight="1" ht="45">
      <c r="A30" s="229">
        <v>1</v>
      </c>
      <c r="B30" s="233" t="s">
        <v>593</v>
      </c>
    </row>
    <row customHeight="1" ht="11.25">
      <c r="B31" s="234" t="s">
        <v>594</v>
      </c>
    </row>
    <row customHeight="1" ht="78.75">
      <c r="A32" s="229">
        <v>1</v>
      </c>
      <c r="B32" s="233" t="s">
        <v>595</v>
      </c>
    </row>
    <row customHeight="1" ht="14.25">
      <c r="A33" s="229">
        <v>2</v>
      </c>
      <c r="B33" s="233" t="s">
        <v>596</v>
      </c>
    </row>
  </sheetData>
  <sheetProtection sort="0" autoFilter="0" insertRows="0" insertColumns="1" deleteRows="0" deleteColumns="0"/>
  <mergeCells count="8">
    <mergeCell ref="D26:K26"/>
    <mergeCell ref="D27:K27"/>
    <mergeCell ref="D17:K17"/>
    <mergeCell ref="D12:K12"/>
    <mergeCell ref="D13:K13"/>
    <mergeCell ref="D14:K14"/>
    <mergeCell ref="D16:K16"/>
    <mergeCell ref="D15:K15"/>
  </mergeCell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3628F67-92E3-326E-FD7E-36A1D1838211}" mc:Ignorable="x14ac xr xr2 xr3">
  <sheetPr>
    <tabColor rgb="FFFFCC99"/>
  </sheetPr>
  <dimension ref="A1:V1"/>
  <sheetViews>
    <sheetView topLeftCell="A1" showGridLines="0" workbookViewId="0">
      <selection activeCell="A1" sqref="A1"/>
    </sheetView>
  </sheetViews>
  <sheetFormatPr defaultColWidth="9.140625" customHeight="1" defaultRowHeight="15"/>
  <cols>
    <col min="1" max="2" style="1561" width="9.140625"/>
    <col min="3" max="3" style="1566" width="9.140625"/>
    <col min="4" max="21" style="1561" width="9.140625"/>
    <col min="22" max="22" style="1586" width="9.140625"/>
  </cols>
  <sheetData/>
  <sheetProtection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60D09B6-514E-FDBA-5E9A-05DA6B51359F}" mc:Ignorable="x14ac xr xr2 xr3">
  <sheetPr>
    <tabColor theme="9" tint="0.4"/>
  </sheetPr>
  <dimension ref="A1:A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9.140625"/>
  </cols>
  <sheetData/>
  <sheetProtection sort="0" autoFilter="0" insertRows="0" insertColumns="1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03AD4A4-2641-2203-E9F8-BE13C582530C}" mc:Ignorable="x14ac xr xr2 xr3">
  <sheetPr>
    <tabColor rgb="FFFFCC99"/>
  </sheetPr>
  <dimension ref="A1:W29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5.7109375" customWidth="1"/>
    <col min="5" max="6" style="1219" width="35.7109375" customWidth="1"/>
    <col min="7" max="7" style="1219" width="3.7109375" hidden="1" customWidth="1"/>
    <col min="8" max="8" style="1219" width="5.7109375" customWidth="1"/>
    <col min="9" max="9" style="1219" width="35.7109375" customWidth="1"/>
    <col min="10" max="10" style="1166" width="7.421875" customWidth="1"/>
    <col min="11" max="11" style="1166" width="6.28125" customWidth="1"/>
    <col min="12" max="12" style="1166" width="13.8515625" customWidth="1"/>
    <col min="13" max="13" style="1166" width="7.140625" customWidth="1"/>
    <col min="14" max="14" style="1166" width="4.421875" customWidth="1"/>
    <col min="15" max="15" style="1166" width="7.00390625" customWidth="1"/>
    <col min="16" max="16" style="1166" width="7.140625" customWidth="1"/>
    <col min="17" max="17" style="1166" width="10.140625" customWidth="1"/>
    <col min="18" max="18" style="1166" width="13.421875" customWidth="1"/>
    <col min="19" max="19" style="1166" width="7.140625" customWidth="1"/>
    <col min="20" max="20" style="1166" width="2.28125" customWidth="1"/>
    <col min="21" max="21" style="1166" width="1.421875" customWidth="1"/>
    <col min="22" max="22" style="1219" width="9.140625"/>
    <col min="23" max="23" style="1166" width="9.140625"/>
  </cols>
  <sheetData>
    <row s="1166" customFormat="1" customHeight="1" ht="5.25">
      <c r="J1" s="593"/>
      <c r="K1" s="593"/>
      <c r="L1" s="593"/>
      <c r="M1" s="593"/>
      <c r="N1" s="940"/>
      <c r="O1" s="940"/>
      <c r="P1" s="940"/>
      <c r="Q1" s="940"/>
      <c r="R1" s="940"/>
      <c r="S1" s="940"/>
      <c r="T1" s="940"/>
      <c r="U1" s="593"/>
    </row>
    <row s="1166" customFormat="1" customHeight="1" ht="5.25"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</row>
    <row s="1166" customFormat="1" customHeight="1" ht="5.25"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</row>
    <row s="1169" customFormat="1" customHeight="1" ht="22.5">
      <c r="A4" s="585"/>
      <c r="B4" s="584"/>
      <c r="C4" s="587"/>
      <c r="D4" s="886" t="s">
        <v>61</v>
      </c>
      <c r="E4" s="886"/>
      <c r="F4" s="886"/>
      <c r="G4" s="886"/>
      <c r="H4" s="886"/>
      <c r="J4" s="594"/>
      <c r="K4" s="594"/>
      <c r="L4" s="594"/>
      <c r="M4" s="594"/>
      <c r="N4" s="594"/>
      <c r="O4" s="594"/>
      <c r="P4" s="595"/>
      <c r="Q4" s="594"/>
      <c r="R4" s="594"/>
      <c r="S4" s="594"/>
      <c r="T4" s="594"/>
      <c r="U4" s="594"/>
      <c r="W4" s="308"/>
    </row>
    <row customHeight="1" ht="15">
      <c r="N5" s="940"/>
      <c r="O5" s="940"/>
      <c r="P5" s="940"/>
      <c r="Q5" s="940"/>
      <c r="R5" s="940"/>
      <c r="S5" s="940"/>
      <c r="T5" s="940"/>
      <c r="U5" s="596"/>
    </row>
    <row customHeight="1" ht="24.75">
      <c r="D6" s="801" t="s">
        <v>62</v>
      </c>
      <c r="E6" s="793" t="s">
        <v>63</v>
      </c>
      <c r="F6" s="793" t="s">
        <v>64</v>
      </c>
      <c r="G6" s="795" t="s">
        <v>65</v>
      </c>
      <c r="H6" s="793" t="s">
        <v>62</v>
      </c>
      <c r="I6" s="793" t="s">
        <v>66</v>
      </c>
      <c r="J6" s="939"/>
      <c r="K6" s="939"/>
      <c r="L6" s="939"/>
      <c r="M6" s="939"/>
      <c r="N6" s="941"/>
      <c r="O6" s="941"/>
      <c r="P6" s="941"/>
      <c r="Q6" s="941"/>
      <c r="R6" s="941"/>
      <c r="S6" s="941"/>
      <c r="T6" s="941"/>
      <c r="U6" s="938"/>
    </row>
    <row customHeight="1" ht="11.25">
      <c r="D7" s="802"/>
      <c r="E7" s="793"/>
      <c r="F7" s="793"/>
      <c r="G7" s="795"/>
      <c r="H7" s="793"/>
      <c r="I7" s="793"/>
      <c r="J7" s="597"/>
      <c r="K7" s="597"/>
      <c r="L7" s="597"/>
      <c r="M7" s="597"/>
      <c r="N7" s="597"/>
      <c r="O7" s="597"/>
      <c r="P7" s="597"/>
      <c r="Q7" s="597"/>
      <c r="R7" s="597"/>
      <c r="S7" s="597"/>
      <c r="T7" s="597"/>
      <c r="U7" s="938"/>
    </row>
    <row customHeight="1" ht="11.25">
      <c r="C8" s="580"/>
      <c r="D8" s="588" t="s">
        <v>67</v>
      </c>
      <c r="E8" s="588" t="s">
        <v>68</v>
      </c>
      <c r="F8" s="588" t="s">
        <v>69</v>
      </c>
      <c r="G8" s="789" t="s">
        <v>70</v>
      </c>
      <c r="H8" s="789"/>
      <c r="I8" s="790"/>
      <c r="J8" s="591"/>
      <c r="K8" s="591"/>
      <c r="L8" s="591"/>
      <c r="M8" s="591"/>
      <c r="N8" s="592"/>
      <c r="O8" s="592"/>
      <c r="P8" s="592"/>
      <c r="Q8" s="592"/>
      <c r="R8" s="592"/>
      <c r="S8" s="592"/>
      <c r="T8" s="592"/>
      <c r="U8" s="591"/>
    </row>
    <row customHeight="1" ht="18.75" hidden="1">
      <c r="D9" s="798" t="s">
        <v>72</v>
      </c>
      <c r="E9" s="1195"/>
      <c r="F9" s="794" t="str">
        <f>IF(ISERROR(INDEX(REESTR_VT_RANGE,MATCH(W9,OFFSET(REESTR_VT_RANGE,0,1),0))),"",INDEX(REESTR_VT_RANGE,MATCH(W9,OFFSET(REESTR_VT_RANGE,0,1),0)))</f>
        <v/>
      </c>
      <c r="G9" s="604"/>
      <c r="H9" s="581">
        <v>1</v>
      </c>
      <c r="I9" s="1775"/>
      <c r="J9" s="598"/>
      <c r="K9" s="598"/>
      <c r="L9" s="598"/>
      <c r="M9" s="598"/>
      <c r="N9" s="589"/>
      <c r="O9" s="598"/>
      <c r="P9" s="598"/>
      <c r="Q9" s="598"/>
      <c r="R9" s="598"/>
      <c r="S9" s="598"/>
      <c r="T9" s="599"/>
      <c r="U9" s="589"/>
      <c r="V9" s="580"/>
      <c r="W9" s="424" t="s">
        <v>71</v>
      </c>
    </row>
    <row customHeight="1" ht="0.75" hidden="1">
      <c r="D10" s="799"/>
      <c r="E10" s="1195"/>
      <c r="F10" s="794"/>
      <c r="G10" s="604"/>
      <c r="H10" s="602"/>
      <c r="I10" s="603" t="s">
        <v>71</v>
      </c>
      <c r="J10" s="600"/>
      <c r="K10" s="600"/>
      <c r="L10" s="600"/>
      <c r="M10" s="600"/>
      <c r="N10" s="600"/>
      <c r="O10" s="600"/>
      <c r="P10" s="600"/>
      <c r="Q10" s="600"/>
      <c r="R10" s="600"/>
      <c r="S10" s="600"/>
      <c r="T10" s="600"/>
      <c r="U10" s="601"/>
      <c r="V10" s="580"/>
    </row>
    <row customHeight="1" ht="93.75">
      <c r="C11" s="286"/>
      <c r="D11" s="798" t="s">
        <v>67</v>
      </c>
      <c r="E11" s="1195"/>
      <c r="F11" s="794" t="str">
        <f>IF(ISERROR(INDEX(REESTR_VT_RANGE,MATCH(W11,OFFSET(REESTR_VT_RANGE,0,1),0))),"",INDEX(REESTR_VT_RANGE,MATCH(W11,OFFSET(REESTR_VT_RANGE,0,1),0)))</f>
        <v/>
      </c>
      <c r="G11" s="605"/>
      <c r="H11" s="581">
        <v>1</v>
      </c>
      <c r="I11" s="1775"/>
      <c r="J11" s="598"/>
      <c r="K11" s="598"/>
      <c r="L11" s="598"/>
      <c r="M11" s="598"/>
      <c r="N11" s="589"/>
      <c r="O11" s="598"/>
      <c r="P11" s="598"/>
      <c r="Q11" s="598"/>
      <c r="R11" s="598"/>
      <c r="S11" s="598"/>
      <c r="T11" s="599"/>
      <c r="U11" s="589"/>
      <c r="V11" s="580"/>
      <c r="W11" s="424" t="s">
        <v>71</v>
      </c>
    </row>
    <row customHeight="1" ht="0.75" hidden="1">
      <c r="D12" s="799"/>
      <c r="E12" s="1195"/>
      <c r="F12" s="794"/>
      <c r="G12" s="605"/>
      <c r="H12" s="602"/>
      <c r="I12" s="603" t="s">
        <v>71</v>
      </c>
      <c r="J12" s="600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601"/>
      <c r="V12" s="580"/>
    </row>
    <row customHeight="1" ht="0.75" hidden="1">
      <c r="D13" s="359"/>
      <c r="E13" s="796" t="s">
        <v>71</v>
      </c>
      <c r="F13" s="796"/>
      <c r="G13" s="796"/>
      <c r="H13" s="796"/>
      <c r="I13" s="796"/>
      <c r="J13" s="600"/>
      <c r="K13" s="600"/>
      <c r="L13" s="600"/>
      <c r="M13" s="600"/>
      <c r="N13" s="600"/>
      <c r="O13" s="600"/>
      <c r="P13" s="600"/>
      <c r="Q13" s="600"/>
      <c r="R13" s="600"/>
      <c r="S13" s="600"/>
      <c r="T13" s="600"/>
      <c r="U13" s="600"/>
      <c r="V13" s="580"/>
      <c r="W13" s="424" t="s">
        <v>71</v>
      </c>
    </row>
    <row customHeight="1" ht="11.25">
      <c r="D14" s="423"/>
      <c r="E14" s="580"/>
      <c r="F14" s="580"/>
      <c r="G14" s="580"/>
      <c r="H14" s="580"/>
      <c r="I14" s="580"/>
    </row>
    <row r="29" customHeight="1" ht="11.25">
      <c r="W29" s="418"/>
    </row>
  </sheetData>
  <sheetProtection sort="0" autoFilter="0" insertRows="0" insertColumns="1" deleteRows="0" deleteColumns="0"/>
  <mergeCells count="20">
    <mergeCell ref="E13:I13"/>
    <mergeCell ref="N1:T1"/>
    <mergeCell ref="D4:H4"/>
    <mergeCell ref="N6:T6"/>
    <mergeCell ref="N5:T5"/>
    <mergeCell ref="G8:I8"/>
    <mergeCell ref="D9:D10"/>
    <mergeCell ref="E9:E10"/>
    <mergeCell ref="F9:F10"/>
    <mergeCell ref="D11:D12"/>
    <mergeCell ref="E11:E12"/>
    <mergeCell ref="F11:F12"/>
    <mergeCell ref="U6:U7"/>
    <mergeCell ref="I6:I7"/>
    <mergeCell ref="J6:M6"/>
    <mergeCell ref="D6:D7"/>
    <mergeCell ref="E6:E7"/>
    <mergeCell ref="F6:F7"/>
    <mergeCell ref="G6:G7"/>
    <mergeCell ref="H6:H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818E049-698B-416E-6DA8-7F9126690E33}" mc:Ignorable="x14ac xr xr2 xr3">
  <sheetPr>
    <tabColor rgb="FFFFCC99"/>
  </sheetPr>
  <dimension ref="A1:AP5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2" style="1219" width="9.140625" hidden="1"/>
    <col min="3" max="4" style="1219" width="3.7109375" customWidth="1"/>
    <col min="5" max="6" style="1219" width="16.00390625" customWidth="1"/>
    <col min="7" max="7" style="1219" width="3.7109375" customWidth="1"/>
    <col min="8" max="8" style="1219" width="13.140625" customWidth="1"/>
    <col min="9" max="9" style="1219" width="0.28125" customWidth="1"/>
    <col min="10" max="10" style="1219" width="10.140625" customWidth="1"/>
    <col min="11" max="11" style="1219" width="13.421875" customWidth="1"/>
    <col min="12" max="12" style="1219" width="3.7109375" hidden="1" customWidth="1"/>
    <col min="13" max="13" style="1219" width="3.7109375" customWidth="1"/>
    <col min="14" max="14" style="1219" width="19.7109375" customWidth="1"/>
    <col min="15" max="15" style="1219" width="0.28125" customWidth="1"/>
    <col min="16" max="16" style="1219" width="11.7109375" customWidth="1"/>
    <col min="17" max="17" style="1219" width="13.421875" customWidth="1"/>
    <col min="18" max="18" style="1219" width="3.7109375" hidden="1" customWidth="1"/>
    <col min="19" max="19" style="1219" width="3.7109375" customWidth="1"/>
    <col min="20" max="20" style="1219" width="25.7109375" customWidth="1"/>
    <col min="21" max="21" style="1219" width="3.7109375" hidden="1" customWidth="1"/>
    <col min="22" max="22" style="1219" width="3.7109375" customWidth="1"/>
    <col min="23" max="23" style="1219" width="25.7109375" customWidth="1"/>
    <col min="24" max="24" style="1219" width="3.7109375" hidden="1" customWidth="1"/>
    <col min="25" max="25" style="1219" width="3.7109375" customWidth="1"/>
    <col min="26" max="26" style="1219" width="25.7109375" customWidth="1"/>
    <col min="27" max="27" style="1219" width="11.7109375" customWidth="1"/>
    <col min="28" max="28" style="1219" width="0.28125" customWidth="1"/>
    <col min="29" max="29" style="1219" width="10.140625" customWidth="1"/>
    <col min="30" max="30" style="1219" width="13.421875" customWidth="1"/>
    <col min="31" max="31" style="1219" width="3.7109375" hidden="1" customWidth="1"/>
    <col min="32" max="32" style="1219" width="3.7109375" customWidth="1"/>
    <col min="33" max="33" style="1219" width="16.421875" customWidth="1"/>
    <col min="34" max="34" style="1219" width="0.28125" customWidth="1"/>
    <col min="35" max="35" style="1219" width="10.140625" customWidth="1"/>
    <col min="36" max="36" style="1219" width="13.421875" customWidth="1"/>
    <col min="37" max="37" style="1219" width="3.7109375" hidden="1" customWidth="1"/>
    <col min="38" max="38" style="1219" width="3.7109375" customWidth="1"/>
    <col min="39" max="39" style="1219" width="8.7109375" customWidth="1"/>
    <col min="40" max="40" style="1219" width="21.7109375" customWidth="1"/>
    <col min="41" max="41" style="1219" width="9.140625"/>
    <col min="42" max="42" style="1315" width="9.140625" hidden="1"/>
  </cols>
  <sheetData>
    <row s="1166" customFormat="1" customHeight="1" ht="5.25" hidden="1"/>
    <row s="1221" customFormat="1" customHeight="1" ht="5.25" hidden="1">
      <c r="J2" s="391" t="s">
        <v>76</v>
      </c>
      <c r="K2" s="391" t="s">
        <v>77</v>
      </c>
      <c r="P2" s="391" t="s">
        <v>78</v>
      </c>
      <c r="Q2" s="391" t="s">
        <v>77</v>
      </c>
      <c r="W2" s="391" t="s">
        <v>79</v>
      </c>
      <c r="Z2" s="391" t="s">
        <v>80</v>
      </c>
      <c r="AC2" s="391" t="s">
        <v>76</v>
      </c>
      <c r="AD2" s="391" t="s">
        <v>77</v>
      </c>
      <c r="AI2" s="391" t="s">
        <v>76</v>
      </c>
      <c r="AJ2" s="391" t="s">
        <v>77</v>
      </c>
    </row>
    <row s="1222" customFormat="1" customHeight="1" ht="5.25">
      <c r="AP3" s="357"/>
    </row>
    <row s="1169" customFormat="1" customHeight="1" ht="26.25">
      <c r="A4" s="351"/>
      <c r="B4" s="350"/>
      <c r="C4" s="352"/>
      <c r="D4" s="886" t="s">
        <v>81</v>
      </c>
      <c r="E4" s="886"/>
      <c r="F4" s="886"/>
      <c r="G4" s="886"/>
      <c r="H4" s="886"/>
      <c r="I4" s="327"/>
      <c r="R4" s="358"/>
      <c r="AP4" s="374"/>
    </row>
    <row s="1222" customFormat="1" customHeight="1" ht="5.25">
      <c r="AP5" s="357"/>
    </row>
    <row customHeight="1" ht="31.5">
      <c r="D6" s="793" t="s">
        <v>62</v>
      </c>
      <c r="E6" s="793" t="s">
        <v>63</v>
      </c>
      <c r="F6" s="793" t="s">
        <v>64</v>
      </c>
      <c r="G6" s="793" t="s">
        <v>62</v>
      </c>
      <c r="H6" s="793" t="s">
        <v>66</v>
      </c>
      <c r="I6" s="329"/>
      <c r="J6" s="816" t="s">
        <v>82</v>
      </c>
      <c r="K6" s="816"/>
      <c r="L6" s="816"/>
      <c r="M6" s="816"/>
      <c r="N6" s="816"/>
      <c r="O6" s="335"/>
      <c r="P6" s="812" t="s">
        <v>83</v>
      </c>
      <c r="Q6" s="813"/>
      <c r="R6" s="813"/>
      <c r="S6" s="813"/>
      <c r="T6" s="813"/>
      <c r="U6" s="813"/>
      <c r="V6" s="813"/>
      <c r="W6" s="813"/>
      <c r="X6" s="813"/>
      <c r="Y6" s="813"/>
      <c r="Z6" s="813"/>
      <c r="AA6" s="814"/>
      <c r="AB6" s="337"/>
      <c r="AC6" s="811" t="s">
        <v>84</v>
      </c>
      <c r="AD6" s="811"/>
      <c r="AE6" s="811"/>
      <c r="AF6" s="811"/>
      <c r="AG6" s="811"/>
      <c r="AH6" s="816"/>
      <c r="AI6" s="793" t="s">
        <v>85</v>
      </c>
      <c r="AJ6" s="793"/>
      <c r="AK6" s="793"/>
      <c r="AL6" s="793"/>
      <c r="AM6" s="803"/>
      <c r="AN6" s="793" t="s">
        <v>86</v>
      </c>
      <c r="AO6" s="408"/>
    </row>
    <row customHeight="1" ht="22.5">
      <c r="D7" s="793"/>
      <c r="E7" s="793"/>
      <c r="F7" s="793"/>
      <c r="G7" s="793"/>
      <c r="H7" s="803"/>
      <c r="I7" s="330"/>
      <c r="J7" s="793" t="s">
        <v>87</v>
      </c>
      <c r="K7" s="803"/>
      <c r="L7" s="795" t="s">
        <v>65</v>
      </c>
      <c r="M7" s="793" t="s">
        <v>62</v>
      </c>
      <c r="N7" s="793" t="s">
        <v>88</v>
      </c>
      <c r="O7" s="329"/>
      <c r="P7" s="793" t="s">
        <v>87</v>
      </c>
      <c r="Q7" s="803"/>
      <c r="R7" s="795" t="s">
        <v>65</v>
      </c>
      <c r="S7" s="793" t="s">
        <v>62</v>
      </c>
      <c r="T7" s="793" t="s">
        <v>88</v>
      </c>
      <c r="U7" s="795" t="s">
        <v>65</v>
      </c>
      <c r="V7" s="793" t="s">
        <v>62</v>
      </c>
      <c r="W7" s="793" t="s">
        <v>89</v>
      </c>
      <c r="X7" s="795" t="s">
        <v>65</v>
      </c>
      <c r="Y7" s="793" t="s">
        <v>62</v>
      </c>
      <c r="Z7" s="793" t="s">
        <v>90</v>
      </c>
      <c r="AA7" s="793" t="s">
        <v>91</v>
      </c>
      <c r="AB7" s="329"/>
      <c r="AC7" s="793" t="s">
        <v>87</v>
      </c>
      <c r="AD7" s="803"/>
      <c r="AE7" s="795" t="s">
        <v>65</v>
      </c>
      <c r="AF7" s="793" t="s">
        <v>62</v>
      </c>
      <c r="AG7" s="793" t="s">
        <v>92</v>
      </c>
      <c r="AH7" s="329"/>
      <c r="AI7" s="793" t="s">
        <v>87</v>
      </c>
      <c r="AJ7" s="803"/>
      <c r="AK7" s="795" t="s">
        <v>65</v>
      </c>
      <c r="AL7" s="793" t="s">
        <v>62</v>
      </c>
      <c r="AM7" s="803" t="s">
        <v>92</v>
      </c>
      <c r="AN7" s="793"/>
      <c r="AO7" s="408"/>
    </row>
    <row customHeight="1" ht="27.75">
      <c r="D8" s="793"/>
      <c r="E8" s="793"/>
      <c r="F8" s="793"/>
      <c r="G8" s="793"/>
      <c r="H8" s="803"/>
      <c r="I8" s="330"/>
      <c r="J8" s="428" t="s">
        <v>93</v>
      </c>
      <c r="K8" s="416" t="s">
        <v>94</v>
      </c>
      <c r="L8" s="795"/>
      <c r="M8" s="793"/>
      <c r="N8" s="793"/>
      <c r="O8" s="329"/>
      <c r="P8" s="346" t="s">
        <v>93</v>
      </c>
      <c r="Q8" s="416" t="s">
        <v>94</v>
      </c>
      <c r="R8" s="795"/>
      <c r="S8" s="793"/>
      <c r="T8" s="793"/>
      <c r="U8" s="795"/>
      <c r="V8" s="793"/>
      <c r="W8" s="793"/>
      <c r="X8" s="795"/>
      <c r="Y8" s="793"/>
      <c r="Z8" s="793"/>
      <c r="AA8" s="793"/>
      <c r="AB8" s="329"/>
      <c r="AC8" s="428" t="s">
        <v>93</v>
      </c>
      <c r="AD8" s="416" t="s">
        <v>94</v>
      </c>
      <c r="AE8" s="795"/>
      <c r="AF8" s="793"/>
      <c r="AG8" s="793"/>
      <c r="AH8" s="329"/>
      <c r="AI8" s="428" t="s">
        <v>93</v>
      </c>
      <c r="AJ8" s="416" t="s">
        <v>94</v>
      </c>
      <c r="AK8" s="795"/>
      <c r="AL8" s="793"/>
      <c r="AM8" s="803"/>
      <c r="AN8" s="793"/>
      <c r="AO8" s="408"/>
    </row>
    <row customHeight="1" ht="11.25">
      <c r="D9" s="419" t="s">
        <v>67</v>
      </c>
      <c r="E9" s="419" t="s">
        <v>68</v>
      </c>
      <c r="F9" s="419" t="s">
        <v>69</v>
      </c>
      <c r="G9" s="789" t="s">
        <v>70</v>
      </c>
      <c r="H9" s="789"/>
      <c r="I9" s="419"/>
      <c r="J9" s="431" t="s">
        <v>95</v>
      </c>
      <c r="K9" s="431" t="s">
        <v>96</v>
      </c>
      <c r="L9" s="815" t="s">
        <v>97</v>
      </c>
      <c r="M9" s="815"/>
      <c r="N9" s="815"/>
      <c r="O9" s="419"/>
      <c r="P9" s="429" t="s">
        <v>98</v>
      </c>
      <c r="Q9" s="429" t="s">
        <v>99</v>
      </c>
      <c r="R9" s="789" t="s">
        <v>100</v>
      </c>
      <c r="S9" s="789"/>
      <c r="T9" s="789"/>
      <c r="U9" s="789" t="s">
        <v>101</v>
      </c>
      <c r="V9" s="789"/>
      <c r="W9" s="789"/>
      <c r="X9" s="789" t="s">
        <v>102</v>
      </c>
      <c r="Y9" s="789"/>
      <c r="Z9" s="789"/>
      <c r="AA9" s="429" t="s">
        <v>103</v>
      </c>
      <c r="AB9" s="419"/>
      <c r="AC9" s="429" t="s">
        <v>104</v>
      </c>
      <c r="AD9" s="429" t="s">
        <v>105</v>
      </c>
      <c r="AE9" s="789" t="s">
        <v>106</v>
      </c>
      <c r="AF9" s="789"/>
      <c r="AG9" s="789"/>
      <c r="AH9" s="419"/>
      <c r="AI9" s="429" t="s">
        <v>107</v>
      </c>
      <c r="AJ9" s="429" t="s">
        <v>108</v>
      </c>
      <c r="AK9" s="789" t="s">
        <v>109</v>
      </c>
      <c r="AL9" s="789"/>
      <c r="AM9" s="789"/>
      <c r="AN9" s="431" t="s">
        <v>110</v>
      </c>
      <c r="AO9" s="354"/>
    </row>
    <row customHeight="1" ht="18.75">
      <c r="D10" s="817" t="s">
        <v>67</v>
      </c>
      <c r="E10" s="819" t="str">
        <f>IF(ISERROR(INDEX(activity,MATCH(D10,List01_N_activity,0))),"",INDEX(activity,MATCH(D10,List01_N_activity,0)))</f>
        <v>Обработка твердых коммунальных отходов</v>
      </c>
      <c r="F10" s="794" t="str">
        <f>IF(ISERROR(INDEX(activity,MATCH(D10,List01_N_activity,0))),"",OFFSET(INDEX(activity,MATCH(D10,List01_N_activity,0)),,1))</f>
        <v>Тариф на обработку твердых коммунальных отходов</v>
      </c>
      <c r="G10" s="822">
        <v>1</v>
      </c>
      <c r="H10" s="829" t="str">
        <f>'Перечень тарифов'!I11</f>
        <v>Корректировка предельных тарифов в области обращения с ТКО</v>
      </c>
      <c r="I10" s="331"/>
      <c r="J10" s="1252" t="s">
        <v>148</v>
      </c>
      <c r="K10" s="1252" t="s">
        <v>17</v>
      </c>
      <c r="L10" s="399"/>
      <c r="M10" s="804" t="s">
        <v>67</v>
      </c>
      <c r="N10" s="1255" t="s">
        <v>71</v>
      </c>
      <c r="O10" s="333"/>
      <c r="P10" s="1257" t="s">
        <v>148</v>
      </c>
      <c r="Q10" s="1257" t="s">
        <v>17</v>
      </c>
      <c r="R10" s="372"/>
      <c r="S10" s="804" t="s">
        <v>67</v>
      </c>
      <c r="T10" s="1259"/>
      <c r="U10" s="369"/>
      <c r="V10" s="830" t="s">
        <v>67</v>
      </c>
      <c r="W10" s="1262"/>
      <c r="X10" s="399"/>
      <c r="Y10" s="804" t="s">
        <v>67</v>
      </c>
      <c r="Z10" s="1263"/>
      <c r="AA10" s="835"/>
      <c r="AB10" s="414"/>
      <c r="AC10" s="1252" t="s">
        <v>148</v>
      </c>
      <c r="AD10" s="1252" t="s">
        <v>17</v>
      </c>
      <c r="AE10" s="399"/>
      <c r="AF10" s="804" t="s">
        <v>67</v>
      </c>
      <c r="AG10" s="1266" t="s">
        <v>71</v>
      </c>
      <c r="AH10" s="341"/>
      <c r="AI10" s="1252" t="s">
        <v>148</v>
      </c>
      <c r="AJ10" s="1252" t="s">
        <v>17</v>
      </c>
      <c r="AK10" s="361"/>
      <c r="AL10" s="360" t="s">
        <v>67</v>
      </c>
      <c r="AM10" s="1270" t="s">
        <v>71</v>
      </c>
      <c r="AN10" s="426"/>
      <c r="AO10" s="408"/>
      <c r="AP10" s="249" t="s">
        <v>114</v>
      </c>
    </row>
    <row customHeight="1" ht="0.75" hidden="1">
      <c r="D11" s="817"/>
      <c r="E11" s="819"/>
      <c r="F11" s="794"/>
      <c r="G11" s="822"/>
      <c r="H11" s="819"/>
      <c r="I11" s="328"/>
      <c r="J11" s="1274"/>
      <c r="K11" s="1274" t="s">
        <v>17</v>
      </c>
      <c r="L11" s="400"/>
      <c r="M11" s="804"/>
      <c r="N11" s="1255" t="s">
        <v>71</v>
      </c>
      <c r="O11" s="333"/>
      <c r="P11" s="1276"/>
      <c r="Q11" s="1276" t="s">
        <v>17</v>
      </c>
      <c r="R11" s="373"/>
      <c r="S11" s="804"/>
      <c r="T11" s="1259"/>
      <c r="U11" s="370"/>
      <c r="V11" s="830"/>
      <c r="W11" s="1262"/>
      <c r="X11" s="400"/>
      <c r="Y11" s="804"/>
      <c r="Z11" s="1263"/>
      <c r="AA11" s="835"/>
      <c r="AB11" s="414"/>
      <c r="AC11" s="1274"/>
      <c r="AD11" s="1274" t="s">
        <v>17</v>
      </c>
      <c r="AE11" s="400"/>
      <c r="AF11" s="804"/>
      <c r="AG11" s="1279" t="s">
        <v>71</v>
      </c>
      <c r="AH11" s="388"/>
      <c r="AI11" s="1281"/>
      <c r="AJ11" s="1281" t="s">
        <v>17</v>
      </c>
      <c r="AK11" s="364"/>
      <c r="AL11" s="394"/>
      <c r="AM11" s="809" t="s">
        <v>71</v>
      </c>
      <c r="AN11" s="810"/>
      <c r="AO11" s="408"/>
      <c r="AP11" s="249" t="s">
        <v>115</v>
      </c>
    </row>
    <row customHeight="1" ht="0.75" hidden="1">
      <c r="D12" s="817"/>
      <c r="E12" s="819"/>
      <c r="F12" s="794"/>
      <c r="G12" s="822"/>
      <c r="H12" s="819"/>
      <c r="I12" s="328"/>
      <c r="J12" s="1274"/>
      <c r="K12" s="1274" t="s">
        <v>17</v>
      </c>
      <c r="L12" s="400"/>
      <c r="M12" s="804"/>
      <c r="N12" s="1255" t="s">
        <v>71</v>
      </c>
      <c r="O12" s="333"/>
      <c r="P12" s="1276"/>
      <c r="Q12" s="1276" t="s">
        <v>17</v>
      </c>
      <c r="R12" s="373"/>
      <c r="S12" s="804"/>
      <c r="T12" s="1259"/>
      <c r="U12" s="370"/>
      <c r="V12" s="830"/>
      <c r="W12" s="1262"/>
      <c r="X12" s="400"/>
      <c r="Y12" s="804"/>
      <c r="Z12" s="1263"/>
      <c r="AA12" s="835"/>
      <c r="AB12" s="414"/>
      <c r="AC12" s="1281"/>
      <c r="AD12" s="1281" t="s">
        <v>17</v>
      </c>
      <c r="AE12" s="434"/>
      <c r="AF12" s="394"/>
      <c r="AG12" s="809" t="s">
        <v>71</v>
      </c>
      <c r="AH12" s="809"/>
      <c r="AI12" s="809"/>
      <c r="AJ12" s="809"/>
      <c r="AK12" s="809"/>
      <c r="AL12" s="809"/>
      <c r="AM12" s="809"/>
      <c r="AN12" s="810"/>
      <c r="AO12" s="408"/>
      <c r="AP12" s="249" t="s">
        <v>115</v>
      </c>
    </row>
    <row customHeight="1" ht="0.75" hidden="1">
      <c r="D13" s="817"/>
      <c r="E13" s="819"/>
      <c r="F13" s="794"/>
      <c r="G13" s="822"/>
      <c r="H13" s="819"/>
      <c r="I13" s="328"/>
      <c r="J13" s="1274"/>
      <c r="K13" s="1274" t="s">
        <v>17</v>
      </c>
      <c r="L13" s="400"/>
      <c r="M13" s="804"/>
      <c r="N13" s="1255" t="s">
        <v>71</v>
      </c>
      <c r="O13" s="333"/>
      <c r="P13" s="1276"/>
      <c r="Q13" s="1276" t="s">
        <v>17</v>
      </c>
      <c r="R13" s="373"/>
      <c r="S13" s="804"/>
      <c r="T13" s="1259"/>
      <c r="U13" s="370"/>
      <c r="V13" s="830"/>
      <c r="W13" s="1262"/>
      <c r="X13" s="396"/>
      <c r="Y13" s="394"/>
      <c r="Z13" s="809" t="s">
        <v>71</v>
      </c>
      <c r="AA13" s="809"/>
      <c r="AB13" s="403"/>
      <c r="AC13" s="422"/>
      <c r="AD13" s="422"/>
      <c r="AE13" s="422"/>
      <c r="AF13" s="422"/>
      <c r="AG13" s="422"/>
      <c r="AH13" s="422"/>
      <c r="AI13" s="422"/>
      <c r="AJ13" s="422"/>
      <c r="AK13" s="422"/>
      <c r="AL13" s="422"/>
      <c r="AM13" s="422"/>
      <c r="AN13" s="412"/>
      <c r="AO13" s="408"/>
      <c r="AP13" s="249" t="s">
        <v>115</v>
      </c>
    </row>
    <row customHeight="1" ht="0.75" hidden="1">
      <c r="D14" s="817"/>
      <c r="E14" s="819"/>
      <c r="F14" s="794"/>
      <c r="G14" s="822"/>
      <c r="H14" s="819"/>
      <c r="I14" s="328"/>
      <c r="J14" s="1274"/>
      <c r="K14" s="1274" t="s">
        <v>17</v>
      </c>
      <c r="L14" s="400"/>
      <c r="M14" s="804"/>
      <c r="N14" s="1255" t="s">
        <v>71</v>
      </c>
      <c r="O14" s="333"/>
      <c r="P14" s="1276"/>
      <c r="Q14" s="1276" t="s">
        <v>17</v>
      </c>
      <c r="R14" s="373"/>
      <c r="S14" s="804"/>
      <c r="T14" s="1259"/>
      <c r="U14" s="371"/>
      <c r="V14" s="394"/>
      <c r="W14" s="809" t="s">
        <v>71</v>
      </c>
      <c r="X14" s="809"/>
      <c r="Y14" s="809"/>
      <c r="Z14" s="809"/>
      <c r="AA14" s="809"/>
      <c r="AB14" s="430"/>
      <c r="AC14" s="422"/>
      <c r="AD14" s="422"/>
      <c r="AE14" s="422"/>
      <c r="AF14" s="422"/>
      <c r="AG14" s="422"/>
      <c r="AH14" s="422"/>
      <c r="AI14" s="422"/>
      <c r="AJ14" s="422"/>
      <c r="AK14" s="422"/>
      <c r="AL14" s="422"/>
      <c r="AM14" s="422"/>
      <c r="AN14" s="412"/>
      <c r="AO14" s="408"/>
      <c r="AP14" s="249" t="s">
        <v>115</v>
      </c>
    </row>
    <row customHeight="1" ht="0.75" hidden="1">
      <c r="D15" s="817"/>
      <c r="E15" s="819"/>
      <c r="F15" s="794"/>
      <c r="G15" s="822"/>
      <c r="H15" s="819"/>
      <c r="I15" s="328"/>
      <c r="J15" s="1274"/>
      <c r="K15" s="1274" t="s">
        <v>17</v>
      </c>
      <c r="L15" s="400"/>
      <c r="M15" s="804"/>
      <c r="N15" s="1255" t="s">
        <v>71</v>
      </c>
      <c r="O15" s="334"/>
      <c r="P15" s="1294"/>
      <c r="Q15" s="1294" t="s">
        <v>17</v>
      </c>
      <c r="R15" s="396"/>
      <c r="S15" s="359"/>
      <c r="T15" s="809" t="s">
        <v>71</v>
      </c>
      <c r="U15" s="809"/>
      <c r="V15" s="809"/>
      <c r="W15" s="809"/>
      <c r="X15" s="809"/>
      <c r="Y15" s="809"/>
      <c r="Z15" s="809"/>
      <c r="AA15" s="809"/>
      <c r="AB15" s="809"/>
      <c r="AC15" s="809"/>
      <c r="AD15" s="809"/>
      <c r="AE15" s="809"/>
      <c r="AF15" s="809"/>
      <c r="AG15" s="809"/>
      <c r="AH15" s="809"/>
      <c r="AI15" s="809"/>
      <c r="AJ15" s="809"/>
      <c r="AK15" s="809"/>
      <c r="AL15" s="809"/>
      <c r="AM15" s="809"/>
      <c r="AN15" s="810"/>
      <c r="AO15" s="408"/>
      <c r="AP15" s="249" t="s">
        <v>115</v>
      </c>
    </row>
    <row customHeight="1" ht="0.75" hidden="1">
      <c r="D16" s="817"/>
      <c r="E16" s="819"/>
      <c r="F16" s="794"/>
      <c r="G16" s="823"/>
      <c r="H16" s="820"/>
      <c r="I16" s="328"/>
      <c r="J16" s="1274"/>
      <c r="K16" s="1274" t="s">
        <v>17</v>
      </c>
      <c r="L16" s="362"/>
      <c r="M16" s="363"/>
      <c r="N16" s="825" t="s">
        <v>71</v>
      </c>
      <c r="O16" s="825"/>
      <c r="P16" s="825"/>
      <c r="Q16" s="825"/>
      <c r="R16" s="825"/>
      <c r="S16" s="825"/>
      <c r="T16" s="825"/>
      <c r="U16" s="825"/>
      <c r="V16" s="825"/>
      <c r="W16" s="825"/>
      <c r="X16" s="825"/>
      <c r="Y16" s="825"/>
      <c r="Z16" s="825"/>
      <c r="AA16" s="825"/>
      <c r="AB16" s="825"/>
      <c r="AC16" s="825"/>
      <c r="AD16" s="825"/>
      <c r="AE16" s="825"/>
      <c r="AF16" s="825"/>
      <c r="AG16" s="825"/>
      <c r="AH16" s="825"/>
      <c r="AI16" s="825"/>
      <c r="AJ16" s="825"/>
      <c r="AK16" s="825"/>
      <c r="AL16" s="825"/>
      <c r="AM16" s="825"/>
      <c r="AN16" s="826"/>
      <c r="AO16" s="408"/>
      <c r="AP16" s="249" t="s">
        <v>115</v>
      </c>
    </row>
    <row s="1222" customFormat="1" customHeight="1" ht="0.75">
      <c r="D17" s="818"/>
      <c r="E17" s="820"/>
      <c r="F17" s="821"/>
      <c r="G17" s="378"/>
      <c r="H17" s="379"/>
      <c r="I17" s="332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80"/>
      <c r="AP17" s="357" t="s">
        <v>116</v>
      </c>
    </row>
    <row s="1222" customFormat="1" customHeight="1" ht="0.75">
      <c r="D18" s="381"/>
      <c r="E18" s="382"/>
      <c r="F18" s="382"/>
      <c r="G18" s="382"/>
      <c r="H18" s="382"/>
      <c r="I18" s="332"/>
      <c r="J18" s="382"/>
      <c r="K18" s="382"/>
      <c r="L18" s="382"/>
      <c r="M18" s="382"/>
      <c r="N18" s="382"/>
      <c r="O18" s="382"/>
      <c r="P18" s="382"/>
      <c r="Q18" s="382"/>
      <c r="R18" s="382"/>
      <c r="S18" s="382"/>
      <c r="T18" s="382"/>
      <c r="U18" s="382"/>
      <c r="V18" s="382"/>
      <c r="W18" s="382"/>
      <c r="X18" s="382"/>
      <c r="Y18" s="382"/>
      <c r="Z18" s="382"/>
      <c r="AA18" s="382"/>
      <c r="AB18" s="382"/>
      <c r="AC18" s="382"/>
      <c r="AD18" s="382"/>
      <c r="AE18" s="382"/>
      <c r="AF18" s="382"/>
      <c r="AG18" s="382"/>
      <c r="AH18" s="382"/>
      <c r="AI18" s="382"/>
      <c r="AJ18" s="382"/>
      <c r="AK18" s="382"/>
      <c r="AL18" s="382"/>
      <c r="AM18" s="382"/>
      <c r="AN18" s="383"/>
      <c r="AP18" s="357" t="s">
        <v>116</v>
      </c>
    </row>
    <row s="1222" customFormat="1" customHeight="1" ht="12">
      <c r="D19" s="384"/>
      <c r="E19" s="384"/>
      <c r="F19" s="384"/>
      <c r="G19" s="384"/>
      <c r="H19" s="384"/>
      <c r="I19" s="332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84"/>
      <c r="AE19" s="384"/>
      <c r="AF19" s="384"/>
      <c r="AG19" s="384"/>
      <c r="AH19" s="384"/>
      <c r="AI19" s="384"/>
      <c r="AJ19" s="384"/>
      <c r="AK19" s="384"/>
      <c r="AL19" s="384"/>
      <c r="AM19" s="384"/>
      <c r="AN19" s="384"/>
      <c r="AP19" s="357"/>
    </row>
    <row customHeight="1" ht="11.25">
      <c r="D20" s="427"/>
      <c r="E20" s="427"/>
      <c r="F20" s="427"/>
      <c r="G20" s="427"/>
      <c r="H20" s="427"/>
      <c r="I20" s="427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7"/>
      <c r="AC20" s="427"/>
      <c r="AD20" s="427"/>
      <c r="AE20" s="427"/>
      <c r="AF20" s="427"/>
      <c r="AG20" s="427"/>
      <c r="AH20" s="427"/>
      <c r="AI20" s="427"/>
      <c r="AJ20" s="427"/>
      <c r="AK20" s="427"/>
      <c r="AL20" s="427"/>
      <c r="AM20" s="427"/>
      <c r="AN20" s="427"/>
    </row>
    <row r="28" customHeight="1" ht="11.25">
      <c r="AP28" s="418"/>
    </row>
    <row customHeight="1" ht="11.25">
      <c r="AP29" s="418"/>
    </row>
    <row customHeight="1" ht="11.25">
      <c r="AP30" s="418"/>
    </row>
    <row customHeight="1" ht="11.25">
      <c r="AP31" s="418"/>
    </row>
    <row customHeight="1" ht="11.25">
      <c r="AP32" s="418"/>
    </row>
    <row customHeight="1" ht="11.25">
      <c r="AP33" s="418"/>
    </row>
    <row customHeight="1" ht="11.25">
      <c r="AP34" s="418"/>
    </row>
    <row customHeight="1" ht="11.25">
      <c r="AP35" s="418"/>
    </row>
    <row customHeight="1" ht="11.25">
      <c r="AP36" s="418"/>
    </row>
    <row customHeight="1" ht="11.25">
      <c r="AP37" s="418"/>
    </row>
    <row customHeight="1" ht="11.25">
      <c r="AP38" s="418"/>
    </row>
    <row customHeight="1" ht="11.25">
      <c r="AP39" s="418"/>
    </row>
    <row customHeight="1" ht="11.25">
      <c r="AP40" s="418"/>
    </row>
    <row customHeight="1" ht="11.25">
      <c r="AP41" s="418"/>
    </row>
    <row customHeight="1" ht="11.25">
      <c r="AP42" s="418"/>
    </row>
    <row customHeight="1" ht="11.25">
      <c r="AP43" s="418"/>
    </row>
    <row customHeight="1" ht="11.25">
      <c r="AP44" s="418"/>
    </row>
    <row customHeight="1" ht="11.25">
      <c r="AP45" s="418"/>
    </row>
    <row customHeight="1" ht="11.25">
      <c r="AP46" s="418"/>
    </row>
    <row customHeight="1" ht="11.25">
      <c r="AP47" s="418"/>
    </row>
    <row customHeight="1" ht="11.25">
      <c r="AP48" s="418"/>
    </row>
    <row customHeight="1" ht="11.25">
      <c r="AP49" s="418"/>
    </row>
    <row customHeight="1" ht="11.25">
      <c r="AP50" s="418"/>
    </row>
    <row customHeight="1" ht="11.25">
      <c r="AP51" s="418"/>
    </row>
  </sheetData>
  <sheetProtection sort="0" autoFilter="0" insertRows="0" insertColumns="1" deleteRows="0" deleteColumns="0"/>
  <mergeCells count="71">
    <mergeCell ref="Q10:Q15"/>
    <mergeCell ref="S10:S14"/>
    <mergeCell ref="T15:AN15"/>
    <mergeCell ref="N16:AN16"/>
    <mergeCell ref="AJ10:AJ11"/>
    <mergeCell ref="AM11:AN11"/>
    <mergeCell ref="AG12:AN12"/>
    <mergeCell ref="AF10:AF11"/>
    <mergeCell ref="AG10:AG11"/>
    <mergeCell ref="AI10:AI11"/>
    <mergeCell ref="V10:V13"/>
    <mergeCell ref="Z13:AA13"/>
    <mergeCell ref="W14:AA14"/>
    <mergeCell ref="AC10:AC12"/>
    <mergeCell ref="T10:T14"/>
    <mergeCell ref="AD10:AD12"/>
    <mergeCell ref="J10:J16"/>
    <mergeCell ref="K10:K16"/>
    <mergeCell ref="M10:M15"/>
    <mergeCell ref="N10:N15"/>
    <mergeCell ref="P10:P15"/>
    <mergeCell ref="D10:D17"/>
    <mergeCell ref="E10:E17"/>
    <mergeCell ref="F10:F17"/>
    <mergeCell ref="G10:G16"/>
    <mergeCell ref="H10:H16"/>
    <mergeCell ref="AI7:AJ7"/>
    <mergeCell ref="AK7:AK8"/>
    <mergeCell ref="W10:W13"/>
    <mergeCell ref="Y10:Y12"/>
    <mergeCell ref="Z10:Z12"/>
    <mergeCell ref="AA10:AA12"/>
    <mergeCell ref="AK9:AM9"/>
    <mergeCell ref="AI6:AM6"/>
    <mergeCell ref="AN6:AN8"/>
    <mergeCell ref="J7:K7"/>
    <mergeCell ref="L7:L8"/>
    <mergeCell ref="M7:M8"/>
    <mergeCell ref="N7:N8"/>
    <mergeCell ref="P7:Q7"/>
    <mergeCell ref="R7:R8"/>
    <mergeCell ref="S7:S8"/>
    <mergeCell ref="T7:T8"/>
    <mergeCell ref="U7:U8"/>
    <mergeCell ref="V7:V8"/>
    <mergeCell ref="W7:W8"/>
    <mergeCell ref="AL7:AL8"/>
    <mergeCell ref="AM7:AM8"/>
    <mergeCell ref="Z7:Z8"/>
    <mergeCell ref="D4:H4"/>
    <mergeCell ref="D6:D8"/>
    <mergeCell ref="E6:E8"/>
    <mergeCell ref="F6:F8"/>
    <mergeCell ref="G6:G8"/>
    <mergeCell ref="H6:H8"/>
    <mergeCell ref="J6:N6"/>
    <mergeCell ref="P6:AA6"/>
    <mergeCell ref="AC6:AG6"/>
    <mergeCell ref="G9:H9"/>
    <mergeCell ref="L9:N9"/>
    <mergeCell ref="R9:T9"/>
    <mergeCell ref="U9:W9"/>
    <mergeCell ref="X9:Z9"/>
    <mergeCell ref="AE9:AG9"/>
    <mergeCell ref="X7:X8"/>
    <mergeCell ref="Y7:Y8"/>
    <mergeCell ref="AA7:AA8"/>
    <mergeCell ref="AC7:AD7"/>
    <mergeCell ref="AE7:AE8"/>
    <mergeCell ref="AF7:AF8"/>
    <mergeCell ref="AG7:AG8"/>
  </mergeCells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N13:N15 AN10 N10 N11:N12">
      <formula1>900</formula1>
    </dataValidation>
  </dataValidation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E57ED9-5C15-D911-6C45-2BB64CE5018C}" mc:Ignorable="x14ac xr xr2 xr3">
  <sheetPr>
    <tabColor rgb="FFFFCC99"/>
  </sheetPr>
  <dimension ref="A1:O34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5.7109375" customWidth="1"/>
    <col min="5" max="5" style="1219" width="17.28125" customWidth="1"/>
    <col min="6" max="6" style="1219" width="35.7109375" customWidth="1"/>
    <col min="7" max="7" style="1219" width="11.140625" customWidth="1"/>
    <col min="8" max="8" style="1219" width="9.7109375" hidden="1" customWidth="1"/>
    <col min="9" max="9" style="1219" width="13.7109375" customWidth="1"/>
    <col min="10" max="10" style="1219" width="9.7109375" customWidth="1"/>
    <col min="11" max="11" style="1219" width="13.7109375" customWidth="1"/>
    <col min="12" max="12" style="1219" width="17.7109375" customWidth="1"/>
    <col min="13" max="13" style="1219" width="5.8515625" customWidth="1"/>
    <col min="14" max="14" style="1219" width="115.7109375" customWidth="1"/>
    <col min="15" max="15" style="1219" width="9.140625"/>
  </cols>
  <sheetData>
    <row s="1315" customFormat="1" customHeight="1" ht="22.5" hidden="1">
      <c r="H1" s="888" t="s">
        <v>125</v>
      </c>
      <c r="I1" s="888"/>
      <c r="J1" s="888"/>
      <c r="K1" s="888"/>
      <c r="L1" s="888"/>
      <c r="N1" s="515">
        <f>INDIRECT(ADDRESS(ROW(),COLUMN()-6))+1</f>
        <v>6</v>
      </c>
    </row>
    <row s="1315" customFormat="1" customHeight="1" ht="11.25" hidden="1">
      <c r="H2" s="304">
        <v>0</v>
      </c>
      <c r="I2" s="260">
        <f>H2+1</f>
        <v>1</v>
      </c>
      <c r="J2" s="260">
        <f>I2+1</f>
        <v>2</v>
      </c>
      <c r="K2" s="260"/>
      <c r="L2" s="260">
        <f>J2+1</f>
        <v>3</v>
      </c>
    </row>
    <row s="1362" customFormat="1" customHeight="1" ht="5.25">
      <c r="H3" s="493" t="s">
        <v>126</v>
      </c>
      <c r="I3" s="357" t="s">
        <v>127</v>
      </c>
      <c r="J3" s="493" t="s">
        <v>128</v>
      </c>
      <c r="K3" s="357" t="s">
        <v>129</v>
      </c>
    </row>
    <row s="1169" customFormat="1" customHeight="1" ht="26.25">
      <c r="A4" s="351"/>
      <c r="B4" s="350"/>
      <c r="C4" s="352"/>
      <c r="D4" s="886" t="s">
        <v>597</v>
      </c>
      <c r="E4" s="886"/>
      <c r="F4" s="886"/>
      <c r="G4" s="886"/>
      <c r="H4" s="303"/>
      <c r="M4" s="358"/>
    </row>
    <row customHeight="1" ht="15">
      <c r="D5" s="887"/>
      <c r="E5" s="887"/>
      <c r="F5" s="432"/>
      <c r="G5" s="432"/>
      <c r="H5" s="846"/>
      <c r="I5" s="846"/>
      <c r="J5" s="846"/>
      <c r="K5" s="846"/>
      <c r="L5" s="846"/>
      <c r="M5" s="365"/>
    </row>
    <row customHeight="1" ht="14.25">
      <c r="D6" s="840" t="s">
        <v>118</v>
      </c>
      <c r="E6" s="840"/>
      <c r="F6" s="840"/>
      <c r="G6" s="840"/>
      <c r="H6" s="840"/>
      <c r="I6" s="840"/>
      <c r="J6" s="840"/>
      <c r="K6" s="840"/>
      <c r="L6" s="840"/>
      <c r="M6" s="840"/>
      <c r="N6" s="942"/>
      <c r="O6" s="494"/>
    </row>
    <row customHeight="1" ht="14.25">
      <c r="D7" s="840" t="s">
        <v>62</v>
      </c>
      <c r="E7" s="840" t="s">
        <v>132</v>
      </c>
      <c r="F7" s="840"/>
      <c r="G7" s="840" t="s">
        <v>133</v>
      </c>
      <c r="H7" s="793" t="s">
        <v>598</v>
      </c>
      <c r="I7" s="793"/>
      <c r="J7" s="793"/>
      <c r="K7" s="793"/>
      <c r="L7" s="793"/>
      <c r="M7" s="858" t="s">
        <v>135</v>
      </c>
      <c r="N7" s="942"/>
      <c r="O7" s="494"/>
    </row>
    <row customHeight="1" ht="24.75">
      <c r="D8" s="840"/>
      <c r="E8" s="852" t="s">
        <v>136</v>
      </c>
      <c r="F8" s="852" t="s">
        <v>137</v>
      </c>
      <c r="G8" s="840"/>
      <c r="H8" s="852" t="s">
        <v>599</v>
      </c>
      <c r="I8" s="803" t="s">
        <v>139</v>
      </c>
      <c r="J8" s="854"/>
      <c r="K8" s="855"/>
      <c r="L8" s="897" t="s">
        <v>164</v>
      </c>
      <c r="M8" s="858"/>
      <c r="N8" s="942"/>
      <c r="O8" s="494"/>
    </row>
    <row customHeight="1" ht="24.75">
      <c r="D9" s="840"/>
      <c r="E9" s="853"/>
      <c r="F9" s="853"/>
      <c r="G9" s="840"/>
      <c r="H9" s="853"/>
      <c r="I9" s="387" t="s">
        <v>141</v>
      </c>
      <c r="J9" s="856" t="s">
        <v>142</v>
      </c>
      <c r="K9" s="857"/>
      <c r="L9" s="898"/>
      <c r="M9" s="858"/>
      <c r="N9" s="942"/>
    </row>
    <row customHeight="1" ht="11.25">
      <c r="D10" s="419" t="s">
        <v>67</v>
      </c>
      <c r="E10" s="419" t="s">
        <v>68</v>
      </c>
      <c r="F10" s="419" t="s">
        <v>69</v>
      </c>
      <c r="G10" s="419" t="s">
        <v>70</v>
      </c>
      <c r="H10" s="677" t="str">
        <f>H1&amp;"."&amp;H2</f>
        <v>5.0</v>
      </c>
      <c r="I10" s="677" t="str">
        <f>H1&amp;"."&amp;I2</f>
        <v>5.1</v>
      </c>
      <c r="J10" s="859" t="str">
        <f>H1&amp;"."&amp;J2</f>
        <v>5.2</v>
      </c>
      <c r="K10" s="859"/>
      <c r="L10" s="421" t="str">
        <f>H1&amp;"."&amp;L2</f>
        <v>5.3</v>
      </c>
      <c r="M10" s="385"/>
      <c r="N10" s="419">
        <f>N1</f>
        <v>6</v>
      </c>
    </row>
    <row customHeight="1" ht="33.75">
      <c r="D11" s="495" t="s">
        <v>67</v>
      </c>
      <c r="E11" s="496" t="str">
        <f>IF(ISERROR(INDEX(activity,MATCH(D11,List01_N_activity,0))),"",OFFSET(INDEX(activity,MATCH(D11,List01_N_activity,0)),,1))</f>
        <v>Тариф на обработку твердых коммунальных отходов</v>
      </c>
      <c r="F11" s="497"/>
      <c r="G11" s="366"/>
      <c r="H11" s="366"/>
      <c r="I11" s="366"/>
      <c r="J11" s="366"/>
      <c r="K11" s="366"/>
      <c r="L11" s="366"/>
      <c r="M11" s="501"/>
      <c r="N11" s="505" t="s">
        <v>600</v>
      </c>
    </row>
    <row customHeight="1" ht="22.5">
      <c r="A12" s="896" t="s">
        <v>145</v>
      </c>
      <c r="D12" s="678" t="str">
        <f>A12&amp;".1"</f>
        <v>1.1.1</v>
      </c>
      <c r="E12" s="499" t="s">
        <v>147</v>
      </c>
      <c r="F12" s="500"/>
      <c r="G12" s="899"/>
      <c r="H12" s="892" t="s">
        <v>148</v>
      </c>
      <c r="I12" s="867"/>
      <c r="J12" s="807" t="s">
        <v>148</v>
      </c>
      <c r="K12" s="867"/>
      <c r="L12" s="889"/>
      <c r="M12" s="502"/>
      <c r="N12" s="505" t="s">
        <v>601</v>
      </c>
    </row>
    <row customHeight="1" ht="45">
      <c r="A13" s="896"/>
      <c r="D13" s="678" t="str">
        <f>A12&amp;".2"</f>
        <v>1.1.2</v>
      </c>
      <c r="E13" s="499" t="s">
        <v>150</v>
      </c>
      <c r="F13" s="500"/>
      <c r="G13" s="899"/>
      <c r="H13" s="893"/>
      <c r="I13" s="868"/>
      <c r="J13" s="824"/>
      <c r="K13" s="868"/>
      <c r="L13" s="890"/>
      <c r="M13" s="502"/>
      <c r="N13" s="505" t="s">
        <v>168</v>
      </c>
    </row>
    <row customHeight="1" ht="22.5">
      <c r="A14" s="896"/>
      <c r="D14" s="678" t="str">
        <f>A12&amp;".3"</f>
        <v>1.1.3</v>
      </c>
      <c r="E14" s="499" t="s">
        <v>153</v>
      </c>
      <c r="F14" s="500"/>
      <c r="G14" s="899"/>
      <c r="H14" s="893"/>
      <c r="I14" s="868"/>
      <c r="J14" s="824"/>
      <c r="K14" s="868"/>
      <c r="L14" s="890"/>
      <c r="M14" s="502"/>
      <c r="N14" s="505" t="s">
        <v>602</v>
      </c>
    </row>
    <row customHeight="1" ht="33.75">
      <c r="A15" s="896"/>
      <c r="D15" s="678" t="str">
        <f>A12&amp;".4"</f>
        <v>1.1.4</v>
      </c>
      <c r="E15" s="499" t="s">
        <v>155</v>
      </c>
      <c r="F15" s="500"/>
      <c r="G15" s="899"/>
      <c r="H15" s="893"/>
      <c r="I15" s="868"/>
      <c r="J15" s="824"/>
      <c r="K15" s="868"/>
      <c r="L15" s="890"/>
      <c r="M15" s="502"/>
      <c r="N15" s="505" t="s">
        <v>603</v>
      </c>
    </row>
    <row customHeight="1" ht="90">
      <c r="A16" s="896"/>
      <c r="D16" s="678" t="str">
        <f>A12&amp;".5"</f>
        <v>1.1.5</v>
      </c>
      <c r="E16" s="499" t="s">
        <v>157</v>
      </c>
      <c r="F16" s="500"/>
      <c r="G16" s="899"/>
      <c r="H16" s="894"/>
      <c r="I16" s="869"/>
      <c r="J16" s="808"/>
      <c r="K16" s="869"/>
      <c r="L16" s="891"/>
      <c r="M16" s="502"/>
      <c r="N16" s="505" t="s">
        <v>604</v>
      </c>
    </row>
    <row customHeight="1" ht="30.75">
      <c r="D17" s="625"/>
      <c r="E17" s="386" t="str">
        <f>IF(ISERROR(INDEX(activity,MATCH(D17,List01_N_activity,0))),"",OFFSET(INDEX(activity,MATCH(D17,List01_N_activity,0)),,1))</f>
        <v/>
      </c>
      <c r="F17" s="366"/>
      <c r="G17" s="366"/>
      <c r="H17" s="366"/>
      <c r="I17" s="366"/>
      <c r="J17" s="366"/>
      <c r="K17" s="366"/>
      <c r="L17" s="366"/>
      <c r="M17" s="626"/>
      <c r="N17" s="505" t="s">
        <v>600</v>
      </c>
    </row>
    <row customHeight="1" ht="30.75">
      <c r="A18" s="896" t="s">
        <v>145</v>
      </c>
      <c r="D18" s="678">
        <f>MERGEVALUE(A18)&amp;".1"</f>
      </c>
      <c r="E18" s="499" t="s">
        <v>147</v>
      </c>
      <c r="F18" s="531"/>
      <c r="G18" s="899"/>
      <c r="H18" s="892" t="s">
        <v>148</v>
      </c>
      <c r="I18" s="867"/>
      <c r="J18" s="807" t="s">
        <v>148</v>
      </c>
      <c r="K18" s="867"/>
      <c r="L18" s="889"/>
      <c r="M18" s="502"/>
      <c r="N18" s="505" t="s">
        <v>601</v>
      </c>
    </row>
    <row customHeight="1" ht="30.75">
      <c r="A19" s="896"/>
      <c r="D19" s="678">
        <f>MERGEVALUE(A19)&amp;".2"</f>
      </c>
      <c r="E19" s="499" t="s">
        <v>150</v>
      </c>
      <c r="F19" s="531"/>
      <c r="G19" s="899"/>
      <c r="H19" s="893"/>
      <c r="I19" s="868"/>
      <c r="J19" s="824"/>
      <c r="K19" s="868"/>
      <c r="L19" s="890"/>
      <c r="M19" s="502"/>
      <c r="N19" s="505" t="s">
        <v>168</v>
      </c>
    </row>
    <row customHeight="1" ht="30.75">
      <c r="A20" s="896"/>
      <c r="D20" s="678">
        <f>MERGEVALUE(A20)&amp;".3"</f>
      </c>
      <c r="E20" s="499" t="s">
        <v>153</v>
      </c>
      <c r="F20" s="531"/>
      <c r="G20" s="899"/>
      <c r="H20" s="893"/>
      <c r="I20" s="868"/>
      <c r="J20" s="824"/>
      <c r="K20" s="868"/>
      <c r="L20" s="890"/>
      <c r="M20" s="502"/>
      <c r="N20" s="505" t="s">
        <v>602</v>
      </c>
    </row>
    <row customHeight="1" ht="30.75">
      <c r="A21" s="896"/>
      <c r="D21" s="678">
        <f>MERGEVALUE(A21)&amp;".4"</f>
      </c>
      <c r="E21" s="499" t="s">
        <v>155</v>
      </c>
      <c r="F21" s="531"/>
      <c r="G21" s="899"/>
      <c r="H21" s="893"/>
      <c r="I21" s="868"/>
      <c r="J21" s="824"/>
      <c r="K21" s="868"/>
      <c r="L21" s="890"/>
      <c r="M21" s="502"/>
      <c r="N21" s="505" t="s">
        <v>603</v>
      </c>
    </row>
    <row customHeight="1" ht="30.75">
      <c r="A22" s="896"/>
      <c r="D22" s="678">
        <f>MERGEVALUE(A22)&amp;".5"</f>
      </c>
      <c r="E22" s="499" t="s">
        <v>157</v>
      </c>
      <c r="F22" s="531"/>
      <c r="G22" s="899"/>
      <c r="H22" s="894"/>
      <c r="I22" s="869"/>
      <c r="J22" s="808"/>
      <c r="K22" s="869"/>
      <c r="L22" s="891"/>
      <c r="M22" s="502"/>
      <c r="N22" s="505" t="s">
        <v>604</v>
      </c>
    </row>
    <row customHeight="1" ht="30.75">
      <c r="A23" s="896" t="s">
        <v>145</v>
      </c>
      <c r="D23" s="678">
        <f>MERGEVALUE(A23)&amp;".1"</f>
      </c>
      <c r="E23" s="499" t="s">
        <v>147</v>
      </c>
      <c r="F23" s="531"/>
      <c r="G23" s="899"/>
      <c r="H23" s="892" t="s">
        <v>148</v>
      </c>
      <c r="I23" s="867"/>
      <c r="J23" s="807" t="s">
        <v>148</v>
      </c>
      <c r="K23" s="867"/>
      <c r="L23" s="889"/>
      <c r="M23" s="502"/>
      <c r="N23" s="505" t="s">
        <v>601</v>
      </c>
    </row>
    <row customHeight="1" ht="30.75">
      <c r="A24" s="896"/>
      <c r="D24" s="678">
        <f>MERGEVALUE(A24)&amp;".2"</f>
      </c>
      <c r="E24" s="499" t="s">
        <v>150</v>
      </c>
      <c r="F24" s="531"/>
      <c r="G24" s="899"/>
      <c r="H24" s="893"/>
      <c r="I24" s="868"/>
      <c r="J24" s="824"/>
      <c r="K24" s="868"/>
      <c r="L24" s="890"/>
      <c r="M24" s="502"/>
      <c r="N24" s="505" t="s">
        <v>168</v>
      </c>
    </row>
    <row customHeight="1" ht="30.75">
      <c r="A25" s="896"/>
      <c r="D25" s="678">
        <f>MERGEVALUE(A25)&amp;".3"</f>
      </c>
      <c r="E25" s="499" t="s">
        <v>153</v>
      </c>
      <c r="F25" s="531"/>
      <c r="G25" s="899"/>
      <c r="H25" s="893"/>
      <c r="I25" s="868"/>
      <c r="J25" s="824"/>
      <c r="K25" s="868"/>
      <c r="L25" s="890"/>
      <c r="M25" s="502"/>
      <c r="N25" s="505" t="s">
        <v>602</v>
      </c>
    </row>
    <row customHeight="1" ht="30.75">
      <c r="A26" s="896"/>
      <c r="D26" s="678">
        <f>MERGEVALUE(A26)&amp;".4"</f>
      </c>
      <c r="E26" s="499" t="s">
        <v>155</v>
      </c>
      <c r="F26" s="531"/>
      <c r="G26" s="899"/>
      <c r="H26" s="893"/>
      <c r="I26" s="868"/>
      <c r="J26" s="824"/>
      <c r="K26" s="868"/>
      <c r="L26" s="890"/>
      <c r="M26" s="502"/>
      <c r="N26" s="505" t="s">
        <v>603</v>
      </c>
    </row>
    <row customHeight="1" ht="30.75">
      <c r="A27" s="896"/>
      <c r="D27" s="678">
        <f>MERGEVALUE(A27)&amp;".5"</f>
      </c>
      <c r="E27" s="499" t="s">
        <v>157</v>
      </c>
      <c r="F27" s="531"/>
      <c r="G27" s="899"/>
      <c r="H27" s="894"/>
      <c r="I27" s="869"/>
      <c r="J27" s="808"/>
      <c r="K27" s="869"/>
      <c r="L27" s="891"/>
      <c r="M27" s="502"/>
      <c r="N27" s="505" t="s">
        <v>604</v>
      </c>
    </row>
    <row customHeight="1" ht="30.75">
      <c r="D28" s="625"/>
      <c r="E28" s="386" t="str">
        <f>IF(ISERROR(INDEX(activity,MATCH(D28,List01_N_activity,0))),"",OFFSET(INDEX(activity,MATCH(D28,List01_N_activity,0)),,1))</f>
        <v/>
      </c>
      <c r="F28" s="366"/>
      <c r="G28" s="366"/>
      <c r="H28" s="366"/>
      <c r="I28" s="366"/>
      <c r="J28" s="366"/>
      <c r="K28" s="366"/>
      <c r="L28" s="366"/>
      <c r="M28" s="626"/>
      <c r="N28" s="505" t="s">
        <v>600</v>
      </c>
    </row>
    <row customHeight="1" ht="30.75">
      <c r="A29" s="896" t="s">
        <v>145</v>
      </c>
      <c r="D29" s="678">
        <f>MERGEVALUE(A29)&amp;".1"</f>
      </c>
      <c r="E29" s="499" t="s">
        <v>147</v>
      </c>
      <c r="F29" s="531"/>
      <c r="G29" s="899"/>
      <c r="H29" s="892" t="s">
        <v>148</v>
      </c>
      <c r="I29" s="867"/>
      <c r="J29" s="807" t="s">
        <v>148</v>
      </c>
      <c r="K29" s="867"/>
      <c r="L29" s="889"/>
      <c r="M29" s="502"/>
      <c r="N29" s="505" t="s">
        <v>601</v>
      </c>
    </row>
    <row customHeight="1" ht="30.75">
      <c r="A30" s="896"/>
      <c r="D30" s="678">
        <f>MERGEVALUE(A30)&amp;".2"</f>
      </c>
      <c r="E30" s="499" t="s">
        <v>150</v>
      </c>
      <c r="F30" s="531"/>
      <c r="G30" s="899"/>
      <c r="H30" s="893"/>
      <c r="I30" s="868"/>
      <c r="J30" s="824"/>
      <c r="K30" s="868"/>
      <c r="L30" s="890"/>
      <c r="M30" s="502"/>
      <c r="N30" s="505" t="s">
        <v>168</v>
      </c>
    </row>
    <row customHeight="1" ht="30.75">
      <c r="A31" s="896"/>
      <c r="D31" s="678">
        <f>MERGEVALUE(A31)&amp;".3"</f>
      </c>
      <c r="E31" s="499" t="s">
        <v>153</v>
      </c>
      <c r="F31" s="531"/>
      <c r="G31" s="899"/>
      <c r="H31" s="893"/>
      <c r="I31" s="868"/>
      <c r="J31" s="824"/>
      <c r="K31" s="868"/>
      <c r="L31" s="890"/>
      <c r="M31" s="502"/>
      <c r="N31" s="505" t="s">
        <v>602</v>
      </c>
    </row>
    <row customHeight="1" ht="30.75">
      <c r="A32" s="896"/>
      <c r="D32" s="678">
        <f>MERGEVALUE(A32)&amp;".4"</f>
      </c>
      <c r="E32" s="499" t="s">
        <v>155</v>
      </c>
      <c r="F32" s="531"/>
      <c r="G32" s="899"/>
      <c r="H32" s="893"/>
      <c r="I32" s="868"/>
      <c r="J32" s="824"/>
      <c r="K32" s="868"/>
      <c r="L32" s="890"/>
      <c r="M32" s="502"/>
      <c r="N32" s="505" t="s">
        <v>603</v>
      </c>
    </row>
    <row customHeight="1" ht="30.75">
      <c r="A33" s="896"/>
      <c r="D33" s="678">
        <f>MERGEVALUE(A33)&amp;".5"</f>
      </c>
      <c r="E33" s="499" t="s">
        <v>157</v>
      </c>
      <c r="F33" s="531"/>
      <c r="G33" s="899"/>
      <c r="H33" s="894"/>
      <c r="I33" s="869"/>
      <c r="J33" s="808"/>
      <c r="K33" s="869"/>
      <c r="L33" s="891"/>
      <c r="M33" s="502"/>
      <c r="N33" s="505" t="s">
        <v>604</v>
      </c>
    </row>
    <row customHeight="1" ht="11.25">
      <c r="E34" s="259"/>
      <c r="F34" s="259"/>
      <c r="M34" s="392"/>
    </row>
  </sheetData>
  <sheetProtection sort="0" autoFilter="0" insertRows="0" insertColumns="1" deleteRows="0" deleteColumns="0"/>
  <mergeCells count="46">
    <mergeCell ref="N6:N9"/>
    <mergeCell ref="D7:D9"/>
    <mergeCell ref="G7:G9"/>
    <mergeCell ref="M7:M9"/>
    <mergeCell ref="E8:E9"/>
    <mergeCell ref="F8:F9"/>
    <mergeCell ref="H8:H9"/>
    <mergeCell ref="I8:K8"/>
    <mergeCell ref="L8:L9"/>
    <mergeCell ref="J9:K9"/>
    <mergeCell ref="A12:A16"/>
    <mergeCell ref="G12:G16"/>
    <mergeCell ref="H12:H16"/>
    <mergeCell ref="I12:I16"/>
    <mergeCell ref="J12:J16"/>
    <mergeCell ref="L12:L16"/>
    <mergeCell ref="D4:G4"/>
    <mergeCell ref="E7:F7"/>
    <mergeCell ref="H1:L1"/>
    <mergeCell ref="D5:E5"/>
    <mergeCell ref="H5:L5"/>
    <mergeCell ref="D6:M6"/>
    <mergeCell ref="H7:L7"/>
    <mergeCell ref="J10:K10"/>
    <mergeCell ref="K12:K16"/>
    <mergeCell ref="A29:A33"/>
    <mergeCell ref="G29:G33"/>
    <mergeCell ref="H29:H33"/>
    <mergeCell ref="I29:I33"/>
    <mergeCell ref="J29:J33"/>
    <mergeCell ref="K29:K33"/>
    <mergeCell ref="L29:L33"/>
    <mergeCell ref="A18:A22"/>
    <mergeCell ref="G18:G22"/>
    <mergeCell ref="H18:H22"/>
    <mergeCell ref="I18:I22"/>
    <mergeCell ref="J18:J22"/>
    <mergeCell ref="K18:K22"/>
    <mergeCell ref="L18:L22"/>
    <mergeCell ref="A23:A27"/>
    <mergeCell ref="G23:G27"/>
    <mergeCell ref="H23:H27"/>
    <mergeCell ref="I23:I27"/>
    <mergeCell ref="J23:J27"/>
    <mergeCell ref="K23:K27"/>
    <mergeCell ref="L23:L27"/>
  </mergeCells>
  <dataValidations count="3">
    <dataValidation type="decimal" allowBlank="1" showErrorMessage="1" errorTitle="Ошибка" error="Допускается ввод только неотрицательных чисел!" sqref="L29:L33 L12:L16 L18:L27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I29 K29 I18 K18 I23 K23"/>
    <dataValidation type="list" allowBlank="1" showInputMessage="1" showErrorMessage="1" errorTitle="Ошибка" error="Выберите значение из списка" prompt="Выберите значение из списка" sqref="G29:G33 G12:G16 G18:G27">
      <formula1>kind_of_unit</formula1>
    </dataValidation>
  </dataValidation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AE10D3A-E355-68AD-4DD5-BE5F12B79E8F}" mc:Ignorable="x14ac xr xr2 xr3">
  <sheetPr>
    <tabColor rgb="FFCCCCFF"/>
  </sheetPr>
  <dimension ref="A1:Q53"/>
  <sheetViews>
    <sheetView topLeftCell="A1" showGridLines="0" zoomScale="90" workbookViewId="0">
      <selection activeCell="I49" sqref="I49"/>
    </sheetView>
  </sheetViews>
  <sheetFormatPr defaultColWidth="9.140625" customHeight="1" defaultRowHeight="18.75"/>
  <cols>
    <col min="1" max="1" style="1072" width="10.7109375" hidden="1" customWidth="1"/>
    <col min="2" max="2" style="1128" width="10.7109375" hidden="1" customWidth="1"/>
    <col min="3" max="3" style="1081" width="3.7109375" hidden="1" customWidth="1"/>
    <col min="4" max="4" style="1079" width="3.7109375" customWidth="1"/>
    <col min="5" max="5" style="1079" width="55.7109375" customWidth="1"/>
    <col min="6" max="6" style="1079" width="50.7109375" customWidth="1"/>
    <col min="7" max="7" style="1114" width="3.7109375" customWidth="1"/>
    <col min="8" max="8" style="1079" width="9.140625"/>
    <col min="9" max="9" style="1076" width="9.140625"/>
    <col min="10" max="10" style="1079" width="9.140625"/>
    <col min="11" max="11" style="1137" width="3.140625" customWidth="1"/>
    <col min="12" max="16" style="1079" width="9.140625"/>
    <col min="17" max="17" style="1138" width="9.140625"/>
  </cols>
  <sheetData>
    <row s="1072" customFormat="1" customHeight="1" ht="13.5" hidden="1">
      <c r="A1" s="144"/>
      <c r="B1" s="145"/>
      <c r="G1" s="210"/>
      <c r="I1" s="211"/>
      <c r="K1" s="271"/>
      <c r="Q1" s="241"/>
    </row>
    <row s="1072" customFormat="1" customHeight="1" ht="3">
      <c r="A2" s="144"/>
      <c r="B2" s="145"/>
      <c r="G2" s="210"/>
      <c r="I2" s="211"/>
      <c r="K2" s="271"/>
      <c r="Q2" s="241"/>
    </row>
    <row s="1079" customFormat="1" customHeight="1" ht="19.5">
      <c r="A3" s="146"/>
      <c r="B3" s="145"/>
      <c r="C3" s="199"/>
      <c r="E3" s="947" t="str">
        <f>code</f>
        <v>Код отчёта: PP109.OPEN.INFO.PRICE.TKO.EIAS</v>
      </c>
      <c r="F3" s="976"/>
      <c r="G3" s="212"/>
      <c r="I3" s="211"/>
      <c r="Q3" s="242"/>
    </row>
    <row s="1079" customFormat="1" customHeight="1" ht="19.5">
      <c r="A4" s="146"/>
      <c r="B4" s="145"/>
      <c r="C4" s="199"/>
      <c r="D4" s="201"/>
      <c r="E4" s="254" t="str">
        <f>version</f>
        <v>Версия отчёта: 1.0.4</v>
      </c>
      <c r="F4" s="427"/>
      <c r="G4" s="212"/>
      <c r="I4" s="211"/>
      <c r="Q4" s="242"/>
    </row>
    <row s="1079" customFormat="1" customHeight="1" ht="26.25">
      <c r="A5" s="146"/>
      <c r="B5" s="145"/>
      <c r="C5" s="199"/>
      <c r="D5" s="201"/>
      <c r="E5" s="786" t="s">
        <v>3</v>
      </c>
      <c r="F5" s="786"/>
      <c r="G5" s="213"/>
      <c r="I5" s="211"/>
      <c r="K5" s="272"/>
      <c r="Q5" s="242"/>
    </row>
    <row customHeight="1" ht="11.25">
      <c r="D6" s="201"/>
      <c r="E6" s="202"/>
      <c r="F6" s="214"/>
      <c r="G6" s="213"/>
    </row>
    <row customHeight="1" ht="19.5">
      <c r="D7" s="201"/>
      <c r="E7" s="202" t="s">
        <v>14</v>
      </c>
      <c r="F7" s="436" t="s">
        <v>15</v>
      </c>
      <c r="G7" s="213"/>
    </row>
    <row s="1095" customFormat="1" customHeight="1" ht="5.25">
      <c r="A8" s="458"/>
      <c r="B8" s="450"/>
      <c r="C8" s="451"/>
      <c r="D8" s="459"/>
      <c r="E8" s="453"/>
      <c r="F8" s="460"/>
      <c r="G8" s="461"/>
      <c r="H8" s="456"/>
      <c r="I8" s="462"/>
    </row>
    <row customHeight="1" ht="22.5">
      <c r="D9" s="201"/>
      <c r="E9" s="202" t="s">
        <v>16</v>
      </c>
      <c r="F9" s="1105" t="s">
        <v>17</v>
      </c>
      <c r="G9" s="213"/>
    </row>
    <row s="1095" customFormat="1" customHeight="1" ht="5.25">
      <c r="A10" s="449"/>
      <c r="B10" s="450"/>
      <c r="C10" s="451"/>
      <c r="D10" s="452"/>
      <c r="E10" s="453"/>
      <c r="F10" s="454"/>
      <c r="G10" s="455"/>
      <c r="I10" s="457"/>
    </row>
    <row customHeight="1" ht="22.5">
      <c r="A11" s="203"/>
      <c r="D11" s="204"/>
      <c r="E11" s="202" t="s">
        <v>18</v>
      </c>
      <c r="F11" s="1113">
        <v>45658.43366898148</v>
      </c>
      <c r="G11" s="215"/>
    </row>
    <row customHeight="1" ht="22.5">
      <c r="A12" s="203"/>
      <c r="D12" s="204"/>
      <c r="E12" s="202" t="s">
        <v>19</v>
      </c>
      <c r="F12" s="1113">
        <v>46022.43381944444</v>
      </c>
      <c r="G12" s="215"/>
    </row>
    <row s="1115" customFormat="1" customHeight="1" ht="6">
      <c r="A13" s="519"/>
      <c r="B13" s="528"/>
      <c r="C13" s="440"/>
      <c r="D13" s="441"/>
      <c r="E13" s="442"/>
      <c r="F13" s="443"/>
      <c r="G13" s="444"/>
      <c r="I13" s="446"/>
    </row>
    <row customHeight="1" ht="19.5">
      <c r="A14" s="203"/>
      <c r="D14" s="204"/>
      <c r="E14" s="205" t="s">
        <v>20</v>
      </c>
      <c r="F14" s="1125" t="s">
        <v>21</v>
      </c>
      <c r="G14" s="215"/>
    </row>
    <row customHeight="1" ht="22.5" hidden="1">
      <c r="A15" s="203"/>
      <c r="D15" s="204"/>
      <c r="E15" s="209" t="s">
        <v>22</v>
      </c>
      <c r="F15" s="1127">
        <v>45608.43398313657</v>
      </c>
      <c r="G15" s="215"/>
    </row>
    <row customHeight="1" ht="22.5" hidden="1">
      <c r="A16" s="203"/>
      <c r="D16" s="204"/>
      <c r="E16" s="209" t="s">
        <v>23</v>
      </c>
      <c r="F16" s="1127"/>
      <c r="G16" s="215"/>
    </row>
    <row s="1079" customFormat="1" customHeight="1" ht="19.5">
      <c r="A17" s="146"/>
      <c r="B17" s="525"/>
      <c r="C17" s="199"/>
      <c r="E17" s="66"/>
      <c r="F17" s="215" t="s">
        <v>24</v>
      </c>
      <c r="G17" s="212"/>
      <c r="I17" s="211"/>
      <c r="K17" s="272"/>
      <c r="Q17" s="242"/>
    </row>
    <row s="1095" customFormat="1" customHeight="1" ht="5.25">
      <c r="A18" s="458"/>
      <c r="B18" s="645"/>
      <c r="C18" s="451"/>
      <c r="D18" s="456"/>
      <c r="E18" s="468"/>
      <c r="F18" s="644"/>
      <c r="G18" s="643"/>
      <c r="H18" s="456"/>
      <c r="I18" s="646"/>
    </row>
    <row s="1079" customFormat="1" customHeight="1" ht="22.5">
      <c r="A19" s="146"/>
      <c r="B19" s="525"/>
      <c r="C19" s="199"/>
      <c r="D19" s="200"/>
      <c r="E19" s="209" t="s">
        <v>25</v>
      </c>
      <c r="F19" s="1135" t="s">
        <v>26</v>
      </c>
      <c r="G19" s="212"/>
      <c r="H19" s="200"/>
      <c r="I19" s="156"/>
      <c r="K19" s="273"/>
      <c r="Q19" s="243"/>
    </row>
    <row s="1079" customFormat="1" customHeight="1" ht="19.5">
      <c r="A20" s="146"/>
      <c r="B20" s="525"/>
      <c r="C20" s="199"/>
      <c r="D20" s="200"/>
      <c r="E20" s="209" t="s">
        <v>27</v>
      </c>
      <c r="F20" s="1113">
        <v>45596.43417824074</v>
      </c>
      <c r="G20" s="212"/>
      <c r="H20" s="200"/>
      <c r="I20" s="156"/>
      <c r="K20" s="273"/>
      <c r="Q20" s="243"/>
    </row>
    <row s="1079" customFormat="1" customHeight="1" ht="19.5">
      <c r="A21" s="146"/>
      <c r="B21" s="525"/>
      <c r="C21" s="199"/>
      <c r="D21" s="200"/>
      <c r="E21" s="209" t="s">
        <v>28</v>
      </c>
      <c r="F21" s="1135" t="s">
        <v>29</v>
      </c>
      <c r="G21" s="212"/>
      <c r="H21" s="200"/>
      <c r="I21" s="156"/>
      <c r="K21" s="273"/>
      <c r="Q21" s="243"/>
    </row>
    <row s="1079" customFormat="1" customHeight="1" ht="19.5">
      <c r="A22" s="146"/>
      <c r="B22" s="525"/>
      <c r="C22" s="199"/>
      <c r="D22" s="200"/>
      <c r="E22" s="209" t="s">
        <v>30</v>
      </c>
      <c r="F22" s="1135" t="s">
        <v>31</v>
      </c>
      <c r="G22" s="212"/>
      <c r="H22" s="200"/>
      <c r="I22" s="156"/>
      <c r="K22" s="273"/>
      <c r="Q22" s="243"/>
    </row>
    <row s="1095" customFormat="1" customHeight="1" ht="14.25">
      <c r="A23" s="458"/>
      <c r="B23" s="645"/>
      <c r="C23" s="451"/>
      <c r="D23" s="456"/>
      <c r="E23" s="468"/>
      <c r="F23" s="642"/>
      <c r="G23" s="643"/>
      <c r="H23" s="456"/>
      <c r="I23" s="646"/>
    </row>
    <row s="1079" customFormat="1" customHeight="1" ht="14.25" hidden="1">
      <c r="A24" s="146"/>
      <c r="B24" s="525"/>
      <c r="C24" s="199"/>
      <c r="E24" s="66"/>
      <c r="F24" s="215" t="s">
        <v>32</v>
      </c>
      <c r="G24" s="212"/>
      <c r="I24" s="211"/>
      <c r="K24" s="272"/>
      <c r="Q24" s="242"/>
    </row>
    <row s="1140" customFormat="1" customHeight="1" ht="14.25" hidden="1">
      <c r="A25" s="641"/>
      <c r="B25" s="640"/>
      <c r="C25" s="641"/>
      <c r="D25" s="641"/>
      <c r="E25" s="634"/>
      <c r="F25" s="633"/>
      <c r="G25" s="632"/>
      <c r="H25" s="641"/>
      <c r="I25" s="631"/>
    </row>
    <row s="1079" customFormat="1" customHeight="1" ht="22.5" hidden="1">
      <c r="A26" s="146"/>
      <c r="B26" s="525"/>
      <c r="C26" s="199"/>
      <c r="D26" s="200"/>
      <c r="E26" s="209" t="s">
        <v>33</v>
      </c>
      <c r="F26" s="1146"/>
      <c r="G26" s="212"/>
      <c r="H26" s="200"/>
      <c r="I26" s="156"/>
      <c r="K26" s="273"/>
      <c r="Q26" s="243"/>
    </row>
    <row s="1079" customFormat="1" customHeight="1" ht="18.75" hidden="1">
      <c r="A27" s="146"/>
      <c r="B27" s="525"/>
      <c r="C27" s="199"/>
      <c r="D27" s="200"/>
      <c r="E27" s="209" t="s">
        <v>34</v>
      </c>
      <c r="F27" s="1127"/>
      <c r="G27" s="212"/>
      <c r="H27" s="200"/>
      <c r="I27" s="156"/>
      <c r="K27" s="273"/>
      <c r="Q27" s="243"/>
    </row>
    <row s="1079" customFormat="1" customHeight="1" ht="18.75" hidden="1">
      <c r="A28" s="146"/>
      <c r="B28" s="525"/>
      <c r="C28" s="199"/>
      <c r="D28" s="200"/>
      <c r="E28" s="209" t="s">
        <v>35</v>
      </c>
      <c r="F28" s="1146"/>
      <c r="G28" s="212"/>
      <c r="H28" s="200"/>
      <c r="I28" s="156"/>
      <c r="K28" s="273"/>
      <c r="Q28" s="243"/>
    </row>
    <row s="1079" customFormat="1" customHeight="1" ht="18.75" hidden="1">
      <c r="A29" s="146"/>
      <c r="B29" s="525"/>
      <c r="C29" s="199"/>
      <c r="D29" s="200"/>
      <c r="E29" s="209" t="s">
        <v>30</v>
      </c>
      <c r="F29" s="1146"/>
      <c r="G29" s="212"/>
      <c r="H29" s="200"/>
      <c r="I29" s="156"/>
      <c r="K29" s="273"/>
      <c r="Q29" s="243"/>
    </row>
    <row s="1140" customFormat="1" customHeight="1" ht="14.25" hidden="1">
      <c r="A30" s="641"/>
      <c r="B30" s="640"/>
      <c r="C30" s="641"/>
      <c r="D30" s="641"/>
      <c r="E30" s="634"/>
      <c r="F30" s="633"/>
      <c r="G30" s="632"/>
      <c r="H30" s="641"/>
      <c r="I30" s="631"/>
    </row>
    <row s="1095" customFormat="1" customHeight="1" ht="14.25">
      <c r="A31" s="449"/>
      <c r="B31" s="450"/>
      <c r="C31" s="451"/>
      <c r="D31" s="452"/>
      <c r="E31" s="453"/>
      <c r="F31" s="464"/>
      <c r="G31" s="455"/>
      <c r="I31" s="457"/>
    </row>
    <row customHeight="1" ht="18.75">
      <c r="C32" s="206"/>
      <c r="D32" s="204"/>
      <c r="E32" s="202" t="s">
        <v>36</v>
      </c>
      <c r="F32" s="1149" t="s">
        <v>37</v>
      </c>
      <c r="G32" s="216"/>
      <c r="H32" s="148"/>
    </row>
    <row s="1095" customFormat="1" customHeight="1" ht="5.25" hidden="1">
      <c r="A33" s="449"/>
      <c r="B33" s="450"/>
      <c r="C33" s="451"/>
      <c r="D33" s="452"/>
      <c r="E33" s="453"/>
      <c r="F33" s="464"/>
      <c r="G33" s="455"/>
      <c r="I33" s="457"/>
    </row>
    <row customHeight="1" ht="18.75" hidden="1">
      <c r="C34" s="206"/>
      <c r="D34" s="204"/>
      <c r="E34" s="202" t="s">
        <v>38</v>
      </c>
      <c r="F34" s="1152" t="s">
        <v>39</v>
      </c>
      <c r="G34" s="216"/>
      <c r="H34" s="148"/>
    </row>
    <row s="1079" customFormat="1" customHeight="1" ht="10.5" hidden="1">
      <c r="A35" s="203"/>
      <c r="B35" s="145"/>
      <c r="C35" s="199"/>
      <c r="D35" s="204"/>
      <c r="E35" s="202"/>
      <c r="F35" s="437"/>
      <c r="G35" s="215"/>
      <c r="I35" s="211"/>
      <c r="K35" s="272"/>
      <c r="Q35" s="242"/>
    </row>
    <row s="1079" customFormat="1" customHeight="1" ht="6">
      <c r="A36" s="146"/>
      <c r="B36" s="145"/>
      <c r="C36" s="206"/>
      <c r="D36" s="204"/>
      <c r="E36" s="207"/>
      <c r="F36" s="437"/>
      <c r="G36" s="216"/>
      <c r="I36" s="211"/>
      <c r="K36" s="272"/>
      <c r="Q36" s="242"/>
    </row>
    <row customHeight="1" ht="22.5" hidden="1">
      <c r="D37" s="201"/>
      <c r="E37" s="205" t="s">
        <v>40</v>
      </c>
      <c r="F37" s="1105" t="s">
        <v>17</v>
      </c>
      <c r="G37" s="201"/>
    </row>
    <row customHeight="1" ht="19.5">
      <c r="C38" s="206"/>
      <c r="D38" s="204"/>
      <c r="E38" s="207" t="s">
        <v>41</v>
      </c>
      <c r="F38" s="438" t="s">
        <v>42</v>
      </c>
      <c r="G38" s="216"/>
    </row>
    <row customHeight="1" ht="19.5" hidden="1">
      <c r="C39" s="206"/>
      <c r="D39" s="204"/>
      <c r="E39" s="208" t="s">
        <v>43</v>
      </c>
      <c r="F39" s="439"/>
      <c r="G39" s="216"/>
    </row>
    <row customHeight="1" ht="19.5">
      <c r="C40" s="206"/>
      <c r="D40" s="204"/>
      <c r="E40" s="207" t="s">
        <v>44</v>
      </c>
      <c r="F40" s="438" t="s">
        <v>45</v>
      </c>
      <c r="G40" s="216"/>
    </row>
    <row customHeight="1" ht="19.5">
      <c r="C41" s="206"/>
      <c r="D41" s="204"/>
      <c r="E41" s="207" t="s">
        <v>46</v>
      </c>
      <c r="F41" s="438" t="s">
        <v>47</v>
      </c>
      <c r="G41" s="216"/>
      <c r="H41" s="148"/>
    </row>
    <row s="1095" customFormat="1" customHeight="1" ht="5.25">
      <c r="A42" s="449"/>
      <c r="B42" s="450"/>
      <c r="C42" s="451"/>
      <c r="D42" s="452"/>
      <c r="E42" s="453"/>
      <c r="F42" s="454"/>
      <c r="G42" s="455"/>
      <c r="I42" s="457"/>
    </row>
    <row customHeight="1" ht="18.75">
      <c r="A43" s="149"/>
      <c r="B43" s="150"/>
      <c r="D43" s="164"/>
      <c r="E43" s="209" t="s">
        <v>48</v>
      </c>
      <c r="F43" s="1135" t="s">
        <v>49</v>
      </c>
      <c r="G43" s="215"/>
    </row>
    <row customHeight="1" ht="19.5">
      <c r="A44" s="149"/>
      <c r="B44" s="150"/>
      <c r="D44" s="164"/>
      <c r="E44" s="209" t="s">
        <v>50</v>
      </c>
      <c r="F44" s="1135" t="s">
        <v>51</v>
      </c>
      <c r="G44" s="215"/>
    </row>
    <row s="1095" customFormat="1" customHeight="1" ht="5.25" hidden="1">
      <c r="A45" s="465"/>
      <c r="B45" s="466"/>
      <c r="C45" s="451"/>
      <c r="D45" s="467"/>
      <c r="E45" s="468"/>
      <c r="F45" s="469"/>
      <c r="G45" s="455"/>
      <c r="I45" s="457"/>
    </row>
    <row s="1079" customFormat="1" customHeight="1" ht="19.5">
      <c r="A46" s="146"/>
      <c r="B46" s="145"/>
      <c r="C46" s="199"/>
      <c r="E46" s="66"/>
      <c r="F46" s="215" t="s">
        <v>52</v>
      </c>
      <c r="G46" s="212"/>
      <c r="I46" s="211"/>
      <c r="K46" s="272"/>
      <c r="Q46" s="242"/>
    </row>
    <row customHeight="1" ht="19.5">
      <c r="E47" s="209" t="s">
        <v>53</v>
      </c>
      <c r="F47" s="1135" t="s">
        <v>54</v>
      </c>
    </row>
    <row customHeight="1" ht="19.5">
      <c r="E48" s="209" t="s">
        <v>55</v>
      </c>
      <c r="F48" s="1135" t="s">
        <v>56</v>
      </c>
    </row>
    <row customHeight="1" ht="19.5">
      <c r="E49" s="209" t="s">
        <v>57</v>
      </c>
      <c r="F49" s="1135" t="s">
        <v>58</v>
      </c>
    </row>
    <row customHeight="1" ht="19.5">
      <c r="E50" s="209" t="s">
        <v>59</v>
      </c>
      <c r="F50" s="1164" t="s">
        <v>60</v>
      </c>
    </row>
    <row customHeight="1" ht="3.75">
      <c r="E51" s="209"/>
      <c r="F51" s="435"/>
    </row>
    <row customHeight="1" ht="30">
      <c r="E52" s="209"/>
      <c r="F52" s="435"/>
    </row>
    <row customHeight="1" ht="10.5"/>
  </sheetData>
  <sheetProtection formatColumns="0" formatRows="0" sort="0" autoFilter="0" insertRows="0" insertColumns="1" deleteRows="0" deleteColumns="0"/>
  <mergeCells count="1">
    <mergeCell ref="E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39 F18 F23 F25:F26 F28:F30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5:F16 F27"/>
  </dataValidations>
  <hyperlinks>
    <hyperlink ref="F50" r:id="rId3" xr:uid="{DBBA062B-0966-31F5-9436-609F625B27C3}"/>
  </hyperlinks>
  <pageMargins left="0.75" right="0.75" top="1.00" bottom="1.00" header="0.50" footer="0.50"/>
  <pageSetup paperSize="8" pageOrder="downThenOver" orientation="portrait"/>
  <headerFooter>
    <oddHeader>&amp;L&amp;C&amp;R</oddHeader>
    <oddFooter>&amp;L&amp;C&amp;R</oddFooter>
    <evenHeader>&amp;L&amp;C&amp;R</evenHeader>
    <evenFooter>&amp;L&amp;C&amp;R</even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5BE48C9-AE83-930A-DC3A-D9B341E49F17}" mc:Ignorable="x14ac xr xr2 xr3">
  <sheetPr>
    <tabColor rgb="FFFFCC99"/>
  </sheetPr>
  <dimension ref="A1:Q12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6.7109375" customWidth="1"/>
    <col min="5" max="5" style="1219" width="33.28125" customWidth="1"/>
    <col min="6" max="6" style="1219" width="35.7109375" customWidth="1"/>
    <col min="7" max="7" style="1219" width="9.421875" customWidth="1"/>
    <col min="8" max="8" style="1219" width="11.7109375" hidden="1" customWidth="1"/>
    <col min="9" max="9" style="1219" width="13.7109375" customWidth="1"/>
    <col min="10" max="10" style="1219" width="5.7109375" customWidth="1"/>
    <col min="11" max="12" style="1219" width="13.7109375" customWidth="1"/>
    <col min="13" max="13" style="1219" width="17.7109375" customWidth="1"/>
    <col min="14" max="14" style="1219" width="5.8515625" customWidth="1"/>
    <col min="15" max="15" style="1219" width="115.7109375" customWidth="1"/>
    <col min="16" max="16" style="1166" width="9.140625" hidden="1"/>
    <col min="17" max="17" style="1219" width="9.140625"/>
  </cols>
  <sheetData>
    <row s="1166" customFormat="1" customHeight="1" ht="5.25" hidden="1">
      <c r="H1" s="845" t="s">
        <v>125</v>
      </c>
      <c r="I1" s="845"/>
      <c r="J1" s="845"/>
      <c r="K1" s="845"/>
      <c r="L1" s="845"/>
      <c r="M1" s="845"/>
      <c r="O1" s="509">
        <f>INDIRECT(ADDRESS(ROW(),COLUMN()-6))+1</f>
        <v>1</v>
      </c>
    </row>
    <row s="1166" customFormat="1" customHeight="1" ht="5.25" hidden="1">
      <c r="H2" s="389">
        <v>0</v>
      </c>
      <c r="I2" s="390">
        <f>H2+1</f>
        <v>1</v>
      </c>
      <c r="J2" s="390"/>
      <c r="K2" s="390">
        <f>I2+1</f>
        <v>2</v>
      </c>
      <c r="L2" s="390" t="s">
        <v>69</v>
      </c>
      <c r="M2" s="390" t="s">
        <v>70</v>
      </c>
    </row>
    <row s="1222" customFormat="1" customHeight="1" ht="6">
      <c r="G3" s="357"/>
      <c r="H3" s="493" t="s">
        <v>126</v>
      </c>
      <c r="I3" s="357" t="s">
        <v>127</v>
      </c>
      <c r="J3" s="357" t="s">
        <v>128</v>
      </c>
      <c r="K3" s="357" t="s">
        <v>129</v>
      </c>
      <c r="L3" s="357"/>
      <c r="M3" s="357" t="s">
        <v>130</v>
      </c>
      <c r="N3" s="357"/>
      <c r="P3" s="649"/>
    </row>
    <row s="1169" customFormat="1" customHeight="1" ht="26.25">
      <c r="A4" s="585"/>
      <c r="B4" s="584"/>
      <c r="C4" s="587"/>
      <c r="D4" s="886" t="s">
        <v>605</v>
      </c>
      <c r="E4" s="886"/>
      <c r="F4" s="886"/>
      <c r="G4" s="886"/>
      <c r="P4" s="376"/>
    </row>
    <row s="1316" customFormat="1" customHeight="1" ht="15">
      <c r="A5" s="516"/>
      <c r="C5" s="518"/>
      <c r="D5" s="520"/>
      <c r="E5" s="520"/>
      <c r="F5" s="520"/>
      <c r="G5" s="520"/>
      <c r="P5" s="521"/>
    </row>
    <row s="1370" customFormat="1" customHeight="1" ht="5.25" hidden="1">
      <c r="A6" s="637"/>
      <c r="C6" s="639"/>
      <c r="D6" s="638"/>
      <c r="E6" s="453"/>
      <c r="F6" s="847"/>
      <c r="G6" s="847"/>
      <c r="P6" s="635"/>
    </row>
    <row s="1169" customFormat="1" customHeight="1" ht="26.25">
      <c r="A7" s="585"/>
      <c r="B7" s="584"/>
      <c r="C7" s="587"/>
      <c r="D7" s="327"/>
      <c r="E7" s="619" t="str">
        <f>"Дата подачи заявления об "&amp;IF(datePr_ch="","утверждении","изменении")&amp;" тарифов"</f>
        <v>Дата подачи заявления об утверждении тарифов</v>
      </c>
      <c r="F7" s="848" t="str">
        <f>IF(datePr_ch="",IF(datePr="","",datePr),datePr_ch)</f>
        <v>45596.43417824074</v>
      </c>
      <c r="G7" s="848"/>
      <c r="P7" s="376"/>
    </row>
    <row s="1169" customFormat="1" customHeight="1" ht="26.25">
      <c r="A8" s="585"/>
      <c r="B8" s="584"/>
      <c r="C8" s="587"/>
      <c r="D8" s="327"/>
      <c r="E8" s="619" t="str">
        <f>"Номер подачи заявления об "&amp;IF(numberPr_ch="","утверждении","изменении")&amp;" тарифов"</f>
        <v>Номер подачи заявления об утверждении тарифов</v>
      </c>
      <c r="F8" s="848" t="str">
        <f>IF(numberPr_ch="",IF(numberPr="","",numberPr),numberPr_ch)</f>
        <v>417</v>
      </c>
      <c r="G8" s="848"/>
      <c r="P8" s="376"/>
    </row>
    <row s="1370" customFormat="1" customHeight="1" ht="5.25" hidden="1">
      <c r="A9" s="637"/>
      <c r="C9" s="639"/>
      <c r="D9" s="638"/>
      <c r="E9" s="453"/>
      <c r="F9" s="847"/>
      <c r="G9" s="847"/>
      <c r="P9" s="635"/>
    </row>
    <row customHeight="1" ht="15">
      <c r="D10" s="367"/>
      <c r="E10" s="367"/>
      <c r="F10" s="367"/>
      <c r="G10" s="627"/>
      <c r="H10" s="846"/>
      <c r="I10" s="846"/>
      <c r="J10" s="846"/>
      <c r="K10" s="846"/>
      <c r="L10" s="846"/>
      <c r="M10" s="846"/>
      <c r="N10" s="365"/>
    </row>
    <row customHeight="1" ht="14.25">
      <c r="D11" s="840"/>
      <c r="E11" s="840"/>
      <c r="F11" s="840"/>
      <c r="G11" s="840"/>
      <c r="H11" s="840"/>
      <c r="I11" s="840"/>
      <c r="J11" s="840"/>
      <c r="K11" s="840"/>
      <c r="L11" s="840"/>
      <c r="M11" s="840"/>
      <c r="N11" s="840"/>
      <c r="O11" s="946"/>
      <c r="Q11" s="494"/>
    </row>
    <row customHeight="1" ht="14.25">
      <c r="D12" s="840" t="s">
        <v>62</v>
      </c>
      <c r="E12" s="840" t="s">
        <v>132</v>
      </c>
      <c r="F12" s="840"/>
      <c r="G12" s="840" t="s">
        <v>133</v>
      </c>
      <c r="H12" s="793" t="s">
        <v>598</v>
      </c>
      <c r="I12" s="793"/>
      <c r="J12" s="793"/>
      <c r="K12" s="793"/>
      <c r="L12" s="793"/>
      <c r="M12" s="793"/>
      <c r="N12" s="858" t="s">
        <v>135</v>
      </c>
      <c r="O12" s="946"/>
      <c r="Q12" s="494"/>
    </row>
    <row customHeight="1" ht="24">
      <c r="D13" s="840"/>
      <c r="E13" s="852" t="s">
        <v>136</v>
      </c>
      <c r="F13" s="852" t="s">
        <v>137</v>
      </c>
      <c r="G13" s="840"/>
      <c r="H13" s="852" t="s">
        <v>599</v>
      </c>
      <c r="I13" s="803" t="s">
        <v>139</v>
      </c>
      <c r="J13" s="854"/>
      <c r="K13" s="855"/>
      <c r="L13" s="852" t="s">
        <v>121</v>
      </c>
      <c r="M13" s="852" t="s">
        <v>140</v>
      </c>
      <c r="N13" s="858"/>
      <c r="O13" s="946"/>
      <c r="Q13" s="494"/>
    </row>
    <row customHeight="1" ht="24">
      <c r="D14" s="840"/>
      <c r="E14" s="853"/>
      <c r="F14" s="853"/>
      <c r="G14" s="840"/>
      <c r="H14" s="853"/>
      <c r="I14" s="629" t="s">
        <v>606</v>
      </c>
      <c r="J14" s="856" t="s">
        <v>142</v>
      </c>
      <c r="K14" s="857"/>
      <c r="L14" s="853"/>
      <c r="M14" s="853"/>
      <c r="N14" s="858"/>
      <c r="O14" s="946"/>
    </row>
    <row customHeight="1" ht="11.25">
      <c r="D15" s="419" t="s">
        <v>67</v>
      </c>
      <c r="E15" s="419" t="s">
        <v>68</v>
      </c>
      <c r="F15" s="419" t="s">
        <v>69</v>
      </c>
      <c r="G15" s="419" t="s">
        <v>70</v>
      </c>
      <c r="H15" s="677" t="str">
        <f>H1&amp;"."&amp;H2</f>
        <v>5.0</v>
      </c>
      <c r="I15" s="677" t="str">
        <f>H1&amp;"."&amp;I2</f>
        <v>5.1</v>
      </c>
      <c r="J15" s="859" t="str">
        <f>H1&amp;"."&amp;K2</f>
        <v>5.2</v>
      </c>
      <c r="K15" s="859"/>
      <c r="L15" s="628" t="str">
        <f>H1&amp;"."&amp;L2</f>
        <v>5.3</v>
      </c>
      <c r="M15" s="628" t="str">
        <f>H1&amp;"."&amp;M2</f>
        <v>5.4</v>
      </c>
      <c r="N15" s="385"/>
      <c r="O15" s="419">
        <f>O1</f>
        <v>1</v>
      </c>
    </row>
    <row customHeight="1" ht="78.75">
      <c r="D16" s="433" t="s">
        <v>67</v>
      </c>
      <c r="E16" s="880" t="s">
        <v>607</v>
      </c>
      <c r="F16" s="881"/>
      <c r="G16" s="881"/>
      <c r="H16" s="881"/>
      <c r="I16" s="881"/>
      <c r="J16" s="881"/>
      <c r="K16" s="881"/>
      <c r="L16" s="881"/>
      <c r="M16" s="882"/>
      <c r="N16" s="507"/>
      <c r="O16" s="505" t="s">
        <v>608</v>
      </c>
    </row>
    <row customHeight="1" ht="33.75">
      <c r="A17" s="896" t="s">
        <v>145</v>
      </c>
      <c r="D17" s="651">
        <f>MERGEVALUE(A17)</f>
      </c>
      <c r="E17" s="658" t="str">
        <f>IF(ISERROR(INDEX(activity,MATCH(SUBSTITUTE(D17,"1.",""),List01_N_activity,0))),"",OFFSET(INDEX(activity,MATCH(SUBSTITUTE(D17,"1.",""),List01_N_activity,0)),,1))</f>
        <v/>
      </c>
      <c r="F17" s="655"/>
      <c r="G17" s="347"/>
      <c r="H17" s="347"/>
      <c r="I17" s="423"/>
      <c r="J17" s="423"/>
      <c r="K17" s="423"/>
      <c r="L17" s="423"/>
      <c r="M17" s="423"/>
      <c r="N17" s="290"/>
      <c r="O17" s="505" t="s">
        <v>146</v>
      </c>
      <c r="Q17" s="408"/>
    </row>
    <row customHeight="1" ht="33.75">
      <c r="A18" s="896"/>
      <c r="B18" s="845" t="s">
        <v>67</v>
      </c>
      <c r="D18" s="498">
        <f>MERGEVALUE(A18)&amp;"."&amp;MERGEVALUE(B18)&amp;".1"</f>
      </c>
      <c r="E18" s="657" t="s">
        <v>147</v>
      </c>
      <c r="F18" s="531"/>
      <c r="G18" s="870" t="s">
        <v>65</v>
      </c>
      <c r="H18" s="873" t="s">
        <v>148</v>
      </c>
      <c r="I18" s="867"/>
      <c r="J18" s="807" t="s">
        <v>17</v>
      </c>
      <c r="K18" s="867" t="s">
        <v>71</v>
      </c>
      <c r="L18" s="912"/>
      <c r="M18" s="943" t="s">
        <v>609</v>
      </c>
      <c r="N18" s="502"/>
      <c r="O18" s="505" t="s">
        <v>149</v>
      </c>
    </row>
    <row customHeight="1" ht="45">
      <c r="A19" s="896"/>
      <c r="B19" s="845"/>
      <c r="D19" s="498">
        <f>MERGEVALUE(A19)&amp;"."&amp;MERGEVALUE(B19)&amp;".2"</f>
      </c>
      <c r="E19" s="657" t="s">
        <v>150</v>
      </c>
      <c r="F19" s="531"/>
      <c r="G19" s="871"/>
      <c r="H19" s="873"/>
      <c r="I19" s="868"/>
      <c r="J19" s="824"/>
      <c r="K19" s="868"/>
      <c r="L19" s="913"/>
      <c r="M19" s="944"/>
      <c r="N19" s="502"/>
      <c r="O19" s="505" t="s">
        <v>152</v>
      </c>
    </row>
    <row customHeight="1" ht="33.75">
      <c r="A20" s="896"/>
      <c r="B20" s="845"/>
      <c r="D20" s="498">
        <f>MERGEVALUE(A20)&amp;"."&amp;MERGEVALUE(B20)&amp;".3"</f>
      </c>
      <c r="E20" s="657" t="s">
        <v>153</v>
      </c>
      <c r="F20" s="531"/>
      <c r="G20" s="871"/>
      <c r="H20" s="873"/>
      <c r="I20" s="868"/>
      <c r="J20" s="824"/>
      <c r="K20" s="868"/>
      <c r="L20" s="913"/>
      <c r="M20" s="944"/>
      <c r="N20" s="502"/>
      <c r="O20" s="505" t="s">
        <v>154</v>
      </c>
    </row>
    <row customHeight="1" ht="45">
      <c r="A21" s="896"/>
      <c r="B21" s="845"/>
      <c r="D21" s="498">
        <f>MERGEVALUE(A21)&amp;"."&amp;MERGEVALUE(B21)&amp;".4"</f>
      </c>
      <c r="E21" s="657" t="s">
        <v>155</v>
      </c>
      <c r="F21" s="531"/>
      <c r="G21" s="871"/>
      <c r="H21" s="873"/>
      <c r="I21" s="868"/>
      <c r="J21" s="824"/>
      <c r="K21" s="868"/>
      <c r="L21" s="913"/>
      <c r="M21" s="944"/>
      <c r="N21" s="502"/>
      <c r="O21" s="503" t="s">
        <v>156</v>
      </c>
    </row>
    <row customHeight="1" ht="56.25">
      <c r="A22" s="896"/>
      <c r="B22" s="845"/>
      <c r="D22" s="498">
        <f>MERGEVALUE(A22)&amp;"."&amp;MERGEVALUE(B22)&amp;".5"</f>
      </c>
      <c r="E22" s="657" t="s">
        <v>157</v>
      </c>
      <c r="F22" s="531"/>
      <c r="G22" s="872"/>
      <c r="H22" s="873"/>
      <c r="I22" s="869"/>
      <c r="J22" s="808"/>
      <c r="K22" s="869"/>
      <c r="L22" s="914"/>
      <c r="M22" s="945"/>
      <c r="N22" s="502"/>
      <c r="O22" s="505" t="s">
        <v>158</v>
      </c>
    </row>
    <row s="1222" customFormat="1" customHeight="1" ht="5.25" hidden="1">
      <c r="D23" s="377"/>
      <c r="E23" s="415"/>
      <c r="F23" s="415"/>
      <c r="G23" s="382"/>
      <c r="H23" s="382"/>
      <c r="I23" s="382"/>
      <c r="J23" s="382"/>
      <c r="K23" s="382"/>
      <c r="L23" s="382"/>
      <c r="M23" s="382"/>
      <c r="N23" s="506"/>
      <c r="O23" s="425"/>
      <c r="P23" s="649"/>
    </row>
    <row customHeight="1" ht="78.75">
      <c r="D24" s="433" t="s">
        <v>68</v>
      </c>
      <c r="E24" s="880" t="s">
        <v>610</v>
      </c>
      <c r="F24" s="881"/>
      <c r="G24" s="881"/>
      <c r="H24" s="881"/>
      <c r="I24" s="881"/>
      <c r="J24" s="881"/>
      <c r="K24" s="881"/>
      <c r="L24" s="881"/>
      <c r="M24" s="882"/>
      <c r="N24" s="507"/>
      <c r="O24" s="505" t="s">
        <v>144</v>
      </c>
    </row>
    <row customHeight="1" ht="33.75">
      <c r="A25" s="896" t="s">
        <v>161</v>
      </c>
      <c r="D25" s="651">
        <f>MERGEVALUE(A25)</f>
      </c>
      <c r="E25" s="658" t="str">
        <f>IF(ISERROR(INDEX(activity,MATCH(SUBSTITUTE(D25,"1.",""),List01_N_activity,0))),"",OFFSET(INDEX(activity,MATCH(SUBSTITUTE(D25,"1.",""),List01_N_activity,0)),,1))</f>
        <v/>
      </c>
      <c r="F25" s="655"/>
      <c r="G25" s="347"/>
      <c r="H25" s="347"/>
      <c r="I25" s="423"/>
      <c r="J25" s="423"/>
      <c r="K25" s="423"/>
      <c r="L25" s="423"/>
      <c r="M25" s="423"/>
      <c r="N25" s="290"/>
      <c r="O25" s="505" t="s">
        <v>146</v>
      </c>
      <c r="Q25" s="408"/>
    </row>
    <row customHeight="1" ht="33.75">
      <c r="A26" s="896"/>
      <c r="B26" s="845" t="s">
        <v>67</v>
      </c>
      <c r="D26" s="498">
        <f>MERGEVALUE(A26)&amp;"."&amp;MERGEVALUE(B26)&amp;".1"</f>
      </c>
      <c r="E26" s="657" t="s">
        <v>147</v>
      </c>
      <c r="F26" s="531"/>
      <c r="G26" s="870" t="s">
        <v>65</v>
      </c>
      <c r="H26" s="873" t="s">
        <v>148</v>
      </c>
      <c r="I26" s="864"/>
      <c r="J26" s="807" t="s">
        <v>148</v>
      </c>
      <c r="K26" s="864" t="s">
        <v>71</v>
      </c>
      <c r="L26" s="842"/>
      <c r="M26" s="842"/>
      <c r="N26" s="502"/>
      <c r="O26" s="505" t="s">
        <v>149</v>
      </c>
    </row>
    <row customHeight="1" ht="45">
      <c r="A27" s="896"/>
      <c r="B27" s="845"/>
      <c r="D27" s="498">
        <f>MERGEVALUE(A27)&amp;"."&amp;MERGEVALUE(B27)&amp;".2"</f>
      </c>
      <c r="E27" s="657" t="s">
        <v>150</v>
      </c>
      <c r="F27" s="531"/>
      <c r="G27" s="871"/>
      <c r="H27" s="873"/>
      <c r="I27" s="865"/>
      <c r="J27" s="824"/>
      <c r="K27" s="865"/>
      <c r="L27" s="843"/>
      <c r="M27" s="843"/>
      <c r="N27" s="502"/>
      <c r="O27" s="505" t="s">
        <v>152</v>
      </c>
    </row>
    <row customHeight="1" ht="33.75">
      <c r="A28" s="896"/>
      <c r="B28" s="845"/>
      <c r="D28" s="498">
        <f>MERGEVALUE(A28)&amp;"."&amp;MERGEVALUE(B28)&amp;".3"</f>
      </c>
      <c r="E28" s="657" t="s">
        <v>153</v>
      </c>
      <c r="F28" s="531"/>
      <c r="G28" s="871"/>
      <c r="H28" s="873"/>
      <c r="I28" s="865"/>
      <c r="J28" s="824"/>
      <c r="K28" s="865"/>
      <c r="L28" s="843"/>
      <c r="M28" s="843"/>
      <c r="N28" s="502"/>
      <c r="O28" s="505" t="s">
        <v>154</v>
      </c>
    </row>
    <row customHeight="1" ht="45">
      <c r="A29" s="896"/>
      <c r="B29" s="845"/>
      <c r="D29" s="498">
        <f>MERGEVALUE(A29)&amp;"."&amp;MERGEVALUE(B29)&amp;".4"</f>
      </c>
      <c r="E29" s="657" t="s">
        <v>155</v>
      </c>
      <c r="F29" s="531"/>
      <c r="G29" s="871"/>
      <c r="H29" s="873"/>
      <c r="I29" s="865"/>
      <c r="J29" s="824"/>
      <c r="K29" s="865"/>
      <c r="L29" s="843"/>
      <c r="M29" s="843"/>
      <c r="N29" s="502"/>
      <c r="O29" s="503" t="s">
        <v>156</v>
      </c>
    </row>
    <row customHeight="1" ht="56.25">
      <c r="A30" s="896"/>
      <c r="B30" s="845"/>
      <c r="D30" s="498">
        <f>MERGEVALUE(A30)&amp;"."&amp;MERGEVALUE(B30)&amp;".5"</f>
      </c>
      <c r="E30" s="657" t="s">
        <v>157</v>
      </c>
      <c r="F30" s="531"/>
      <c r="G30" s="872"/>
      <c r="H30" s="873"/>
      <c r="I30" s="866"/>
      <c r="J30" s="808"/>
      <c r="K30" s="866"/>
      <c r="L30" s="844"/>
      <c r="M30" s="844"/>
      <c r="N30" s="502"/>
      <c r="O30" s="505" t="s">
        <v>158</v>
      </c>
    </row>
    <row s="1222" customFormat="1" customHeight="1" ht="5.25" hidden="1">
      <c r="D31" s="377"/>
      <c r="E31" s="415"/>
      <c r="F31" s="415"/>
      <c r="G31" s="382"/>
      <c r="H31" s="382"/>
      <c r="I31" s="382"/>
      <c r="J31" s="382"/>
      <c r="K31" s="382"/>
      <c r="L31" s="382"/>
      <c r="M31" s="382"/>
      <c r="N31" s="506"/>
      <c r="O31" s="425"/>
      <c r="P31" s="649"/>
    </row>
    <row customHeight="1" ht="45">
      <c r="D32" s="433" t="s">
        <v>69</v>
      </c>
      <c r="E32" s="880" t="s">
        <v>611</v>
      </c>
      <c r="F32" s="881"/>
      <c r="G32" s="881"/>
      <c r="H32" s="881"/>
      <c r="I32" s="881"/>
      <c r="J32" s="881"/>
      <c r="K32" s="881"/>
      <c r="L32" s="881"/>
      <c r="M32" s="882"/>
      <c r="N32" s="507"/>
      <c r="O32" s="505" t="s">
        <v>612</v>
      </c>
    </row>
    <row customHeight="1" ht="33.75">
      <c r="A33" s="896" t="s">
        <v>550</v>
      </c>
      <c r="D33" s="651">
        <f>MERGEVALUE(A33)</f>
      </c>
      <c r="E33" s="658" t="str">
        <f>IF(ISERROR(INDEX(activity,MATCH(SUBSTITUTE(D33,"1.",""),List01_N_activity,0))),"",OFFSET(INDEX(activity,MATCH(SUBSTITUTE(D33,"1.",""),List01_N_activity,0)),,1))</f>
        <v/>
      </c>
      <c r="F33" s="655"/>
      <c r="G33" s="347"/>
      <c r="H33" s="347"/>
      <c r="I33" s="423"/>
      <c r="J33" s="423"/>
      <c r="K33" s="423"/>
      <c r="L33" s="423"/>
      <c r="M33" s="423"/>
      <c r="N33" s="290"/>
      <c r="O33" s="505" t="s">
        <v>146</v>
      </c>
      <c r="Q33" s="408"/>
    </row>
    <row customHeight="1" ht="33.75">
      <c r="A34" s="896"/>
      <c r="B34" s="845" t="s">
        <v>67</v>
      </c>
      <c r="D34" s="498">
        <f>MERGEVALUE(A34)&amp;"."&amp;MERGEVALUE(B34)&amp;".1"</f>
      </c>
      <c r="E34" s="657" t="s">
        <v>147</v>
      </c>
      <c r="F34" s="531"/>
      <c r="G34" s="931" t="s">
        <v>565</v>
      </c>
      <c r="H34" s="873" t="s">
        <v>148</v>
      </c>
      <c r="I34" s="867"/>
      <c r="J34" s="807" t="s">
        <v>148</v>
      </c>
      <c r="K34" s="867"/>
      <c r="L34" s="928"/>
      <c r="M34" s="842"/>
      <c r="N34" s="502"/>
      <c r="O34" s="505" t="s">
        <v>149</v>
      </c>
    </row>
    <row customHeight="1" ht="45">
      <c r="A35" s="896"/>
      <c r="B35" s="845"/>
      <c r="D35" s="498">
        <f>MERGEVALUE(A35)&amp;"."&amp;MERGEVALUE(B35)&amp;".2"</f>
      </c>
      <c r="E35" s="657" t="s">
        <v>150</v>
      </c>
      <c r="F35" s="531"/>
      <c r="G35" s="932"/>
      <c r="H35" s="873"/>
      <c r="I35" s="868"/>
      <c r="J35" s="824"/>
      <c r="K35" s="868"/>
      <c r="L35" s="929"/>
      <c r="M35" s="843"/>
      <c r="N35" s="502"/>
      <c r="O35" s="505" t="s">
        <v>152</v>
      </c>
    </row>
    <row customHeight="1" ht="33.75">
      <c r="A36" s="896"/>
      <c r="B36" s="845"/>
      <c r="D36" s="498">
        <f>MERGEVALUE(A36)&amp;"."&amp;MERGEVALUE(B36)&amp;".3"</f>
      </c>
      <c r="E36" s="657" t="s">
        <v>153</v>
      </c>
      <c r="F36" s="531"/>
      <c r="G36" s="932"/>
      <c r="H36" s="873"/>
      <c r="I36" s="868"/>
      <c r="J36" s="824"/>
      <c r="K36" s="868"/>
      <c r="L36" s="929"/>
      <c r="M36" s="843"/>
      <c r="N36" s="502"/>
      <c r="O36" s="505" t="s">
        <v>154</v>
      </c>
    </row>
    <row customHeight="1" ht="45">
      <c r="A37" s="896"/>
      <c r="B37" s="845"/>
      <c r="D37" s="498">
        <f>MERGEVALUE(A37)&amp;"."&amp;MERGEVALUE(B37)&amp;".4"</f>
      </c>
      <c r="E37" s="657" t="s">
        <v>155</v>
      </c>
      <c r="F37" s="531"/>
      <c r="G37" s="932"/>
      <c r="H37" s="873"/>
      <c r="I37" s="868"/>
      <c r="J37" s="824"/>
      <c r="K37" s="868"/>
      <c r="L37" s="929"/>
      <c r="M37" s="843"/>
      <c r="N37" s="502"/>
      <c r="O37" s="503" t="s">
        <v>156</v>
      </c>
    </row>
    <row customHeight="1" ht="56.25">
      <c r="A38" s="896"/>
      <c r="B38" s="845"/>
      <c r="D38" s="498">
        <f>MERGEVALUE(A38)&amp;"."&amp;MERGEVALUE(B38)&amp;".5"</f>
      </c>
      <c r="E38" s="657" t="s">
        <v>157</v>
      </c>
      <c r="F38" s="531"/>
      <c r="G38" s="933"/>
      <c r="H38" s="873"/>
      <c r="I38" s="869"/>
      <c r="J38" s="808"/>
      <c r="K38" s="869"/>
      <c r="L38" s="930"/>
      <c r="M38" s="844"/>
      <c r="N38" s="502"/>
      <c r="O38" s="505" t="s">
        <v>158</v>
      </c>
    </row>
    <row s="1222" customFormat="1" customHeight="1" ht="5.25" hidden="1">
      <c r="D39" s="377"/>
      <c r="E39" s="415"/>
      <c r="F39" s="415"/>
      <c r="G39" s="382"/>
      <c r="H39" s="382"/>
      <c r="I39" s="382"/>
      <c r="J39" s="382"/>
      <c r="K39" s="382"/>
      <c r="L39" s="382"/>
      <c r="M39" s="382"/>
      <c r="N39" s="506"/>
      <c r="O39" s="425"/>
      <c r="P39" s="649"/>
    </row>
    <row customHeight="1" ht="56.25">
      <c r="D40" s="433" t="s">
        <v>70</v>
      </c>
      <c r="E40" s="880" t="s">
        <v>613</v>
      </c>
      <c r="F40" s="881"/>
      <c r="G40" s="881"/>
      <c r="H40" s="881"/>
      <c r="I40" s="881"/>
      <c r="J40" s="881"/>
      <c r="K40" s="881"/>
      <c r="L40" s="881"/>
      <c r="M40" s="882"/>
      <c r="N40" s="508"/>
      <c r="O40" s="505" t="s">
        <v>160</v>
      </c>
    </row>
    <row customHeight="1" ht="33.75">
      <c r="A41" s="896" t="s">
        <v>553</v>
      </c>
      <c r="D41" s="656" t="str">
        <f>A41</f>
        <v>4.1</v>
      </c>
      <c r="E41" s="658" t="str">
        <f>IF(ISERROR(INDEX(activity,MATCH(SUBSTITUTE(D41,"2.",""),List01_N_activity,0))),"",OFFSET(INDEX(activity,MATCH(SUBSTITUTE(D41,"2.",""),List01_N_activity,0)),,1))</f>
        <v/>
      </c>
      <c r="F41" s="655"/>
      <c r="G41" s="347"/>
      <c r="H41" s="347"/>
      <c r="I41" s="423"/>
      <c r="J41" s="423"/>
      <c r="K41" s="423"/>
      <c r="L41" s="423"/>
      <c r="M41" s="423"/>
      <c r="N41" s="290"/>
      <c r="O41" s="504" t="s">
        <v>146</v>
      </c>
      <c r="Q41" s="408"/>
    </row>
    <row customHeight="1" ht="33.75">
      <c r="A42" s="896"/>
      <c r="B42" s="845" t="s">
        <v>67</v>
      </c>
      <c r="D42" s="498">
        <f>MERGEVALUE(A42)&amp;"."&amp;MERGEVALUE(B42)&amp;".1"</f>
      </c>
      <c r="E42" s="657" t="s">
        <v>147</v>
      </c>
      <c r="F42" s="531"/>
      <c r="G42" s="874"/>
      <c r="H42" s="873" t="s">
        <v>148</v>
      </c>
      <c r="I42" s="867"/>
      <c r="J42" s="807" t="s">
        <v>148</v>
      </c>
      <c r="K42" s="867"/>
      <c r="L42" s="883"/>
      <c r="M42" s="842"/>
      <c r="N42" s="502"/>
      <c r="O42" s="505" t="s">
        <v>149</v>
      </c>
    </row>
    <row customHeight="1" ht="45">
      <c r="A43" s="896"/>
      <c r="B43" s="845"/>
      <c r="D43" s="498">
        <f>MERGEVALUE(A43)&amp;"."&amp;MERGEVALUE(B43)&amp;".2"</f>
      </c>
      <c r="E43" s="657" t="s">
        <v>150</v>
      </c>
      <c r="F43" s="531"/>
      <c r="G43" s="875"/>
      <c r="H43" s="873"/>
      <c r="I43" s="868"/>
      <c r="J43" s="824"/>
      <c r="K43" s="868"/>
      <c r="L43" s="884"/>
      <c r="M43" s="843"/>
      <c r="N43" s="502"/>
      <c r="O43" s="505" t="s">
        <v>152</v>
      </c>
    </row>
    <row customHeight="1" ht="33.75">
      <c r="A44" s="896"/>
      <c r="B44" s="845"/>
      <c r="D44" s="498">
        <f>MERGEVALUE(A44)&amp;"."&amp;MERGEVALUE(B44)&amp;".3"</f>
      </c>
      <c r="E44" s="657" t="s">
        <v>153</v>
      </c>
      <c r="F44" s="531"/>
      <c r="G44" s="875"/>
      <c r="H44" s="873"/>
      <c r="I44" s="868"/>
      <c r="J44" s="824"/>
      <c r="K44" s="868"/>
      <c r="L44" s="884"/>
      <c r="M44" s="843"/>
      <c r="N44" s="502"/>
      <c r="O44" s="505" t="s">
        <v>154</v>
      </c>
    </row>
    <row customHeight="1" ht="45">
      <c r="A45" s="896"/>
      <c r="B45" s="845"/>
      <c r="D45" s="498">
        <f>MERGEVALUE(A45)&amp;"."&amp;MERGEVALUE(B45)&amp;".4"</f>
      </c>
      <c r="E45" s="657" t="s">
        <v>155</v>
      </c>
      <c r="F45" s="531"/>
      <c r="G45" s="875"/>
      <c r="H45" s="873"/>
      <c r="I45" s="868"/>
      <c r="J45" s="824"/>
      <c r="K45" s="868"/>
      <c r="L45" s="884"/>
      <c r="M45" s="843"/>
      <c r="N45" s="502"/>
      <c r="O45" s="503" t="s">
        <v>156</v>
      </c>
    </row>
    <row customHeight="1" ht="56.25">
      <c r="A46" s="896"/>
      <c r="B46" s="845"/>
      <c r="D46" s="498">
        <f>MERGEVALUE(A46)&amp;"."&amp;MERGEVALUE(B46)&amp;".5"</f>
      </c>
      <c r="E46" s="657" t="s">
        <v>157</v>
      </c>
      <c r="F46" s="531"/>
      <c r="G46" s="876"/>
      <c r="H46" s="873"/>
      <c r="I46" s="869"/>
      <c r="J46" s="808"/>
      <c r="K46" s="869"/>
      <c r="L46" s="885"/>
      <c r="M46" s="844"/>
      <c r="N46" s="510"/>
      <c r="O46" s="505" t="s">
        <v>158</v>
      </c>
    </row>
    <row s="1222" customFormat="1" customHeight="1" ht="5.25" hidden="1">
      <c r="D47" s="377"/>
      <c r="E47" s="415"/>
      <c r="F47" s="415"/>
      <c r="G47" s="382"/>
      <c r="H47" s="382"/>
      <c r="I47" s="382"/>
      <c r="J47" s="382"/>
      <c r="K47" s="382"/>
      <c r="L47" s="382"/>
      <c r="M47" s="382"/>
      <c r="N47" s="425"/>
      <c r="O47" s="425"/>
      <c r="P47" s="649"/>
    </row>
    <row customHeight="1" ht="56.25">
      <c r="D48" s="433" t="s">
        <v>125</v>
      </c>
      <c r="E48" s="880" t="s">
        <v>614</v>
      </c>
      <c r="F48" s="881"/>
      <c r="G48" s="881"/>
      <c r="H48" s="881"/>
      <c r="I48" s="881"/>
      <c r="J48" s="881"/>
      <c r="K48" s="881"/>
      <c r="L48" s="881"/>
      <c r="M48" s="882"/>
      <c r="N48" s="508"/>
      <c r="O48" s="505" t="s">
        <v>615</v>
      </c>
    </row>
    <row customHeight="1" ht="33.75">
      <c r="A49" s="896" t="s">
        <v>95</v>
      </c>
      <c r="D49" s="656" t="str">
        <f>A49</f>
        <v>5.1</v>
      </c>
      <c r="E49" s="658" t="str">
        <f>IF(ISERROR(INDEX(activity,MATCH(SUBSTITUTE(D49,"2.",""),List01_N_activity,0))),"",OFFSET(INDEX(activity,MATCH(SUBSTITUTE(D49,"2.",""),List01_N_activity,0)),,1))</f>
        <v/>
      </c>
      <c r="F49" s="655"/>
      <c r="G49" s="347"/>
      <c r="H49" s="347"/>
      <c r="I49" s="423"/>
      <c r="J49" s="423"/>
      <c r="K49" s="423"/>
      <c r="L49" s="423"/>
      <c r="M49" s="423"/>
      <c r="N49" s="290"/>
      <c r="O49" s="504" t="s">
        <v>146</v>
      </c>
      <c r="Q49" s="408"/>
    </row>
    <row customHeight="1" ht="33.75">
      <c r="A50" s="896"/>
      <c r="B50" s="845" t="s">
        <v>67</v>
      </c>
      <c r="D50" s="498">
        <f>MERGEVALUE(A50)&amp;"."&amp;MERGEVALUE(B50)&amp;".1"</f>
      </c>
      <c r="E50" s="657" t="s">
        <v>147</v>
      </c>
      <c r="F50" s="531"/>
      <c r="G50" s="931" t="s">
        <v>565</v>
      </c>
      <c r="H50" s="873" t="s">
        <v>148</v>
      </c>
      <c r="I50" s="867"/>
      <c r="J50" s="807" t="s">
        <v>148</v>
      </c>
      <c r="K50" s="867"/>
      <c r="L50" s="928"/>
      <c r="M50" s="842"/>
      <c r="N50" s="502"/>
      <c r="O50" s="505" t="s">
        <v>149</v>
      </c>
    </row>
    <row customHeight="1" ht="45">
      <c r="A51" s="896"/>
      <c r="B51" s="845"/>
      <c r="D51" s="498">
        <f>MERGEVALUE(A51)&amp;"."&amp;MERGEVALUE(B51)&amp;".2"</f>
      </c>
      <c r="E51" s="657" t="s">
        <v>150</v>
      </c>
      <c r="F51" s="531"/>
      <c r="G51" s="932"/>
      <c r="H51" s="873"/>
      <c r="I51" s="868"/>
      <c r="J51" s="824"/>
      <c r="K51" s="868"/>
      <c r="L51" s="929"/>
      <c r="M51" s="843"/>
      <c r="N51" s="502"/>
      <c r="O51" s="505" t="s">
        <v>152</v>
      </c>
    </row>
    <row customHeight="1" ht="33.75">
      <c r="A52" s="896"/>
      <c r="B52" s="845"/>
      <c r="D52" s="498">
        <f>MERGEVALUE(A52)&amp;"."&amp;MERGEVALUE(B52)&amp;".3"</f>
      </c>
      <c r="E52" s="657" t="s">
        <v>153</v>
      </c>
      <c r="F52" s="531"/>
      <c r="G52" s="932"/>
      <c r="H52" s="873"/>
      <c r="I52" s="868"/>
      <c r="J52" s="824"/>
      <c r="K52" s="868"/>
      <c r="L52" s="929"/>
      <c r="M52" s="843"/>
      <c r="N52" s="502"/>
      <c r="O52" s="505" t="s">
        <v>154</v>
      </c>
    </row>
    <row customHeight="1" ht="45">
      <c r="A53" s="896"/>
      <c r="B53" s="845"/>
      <c r="D53" s="498">
        <f>MERGEVALUE(A53)&amp;"."&amp;MERGEVALUE(B53)&amp;".4"</f>
      </c>
      <c r="E53" s="657" t="s">
        <v>155</v>
      </c>
      <c r="F53" s="531"/>
      <c r="G53" s="932"/>
      <c r="H53" s="873"/>
      <c r="I53" s="868"/>
      <c r="J53" s="824"/>
      <c r="K53" s="868"/>
      <c r="L53" s="929"/>
      <c r="M53" s="843"/>
      <c r="N53" s="502"/>
      <c r="O53" s="503" t="s">
        <v>156</v>
      </c>
    </row>
    <row customHeight="1" ht="56.25">
      <c r="A54" s="896"/>
      <c r="B54" s="845"/>
      <c r="D54" s="498">
        <f>MERGEVALUE(A54)&amp;"."&amp;MERGEVALUE(B54)&amp;".5"</f>
      </c>
      <c r="E54" s="657" t="s">
        <v>157</v>
      </c>
      <c r="F54" s="531"/>
      <c r="G54" s="933"/>
      <c r="H54" s="873"/>
      <c r="I54" s="869"/>
      <c r="J54" s="808"/>
      <c r="K54" s="869"/>
      <c r="L54" s="930"/>
      <c r="M54" s="844"/>
      <c r="N54" s="510"/>
      <c r="O54" s="505" t="s">
        <v>158</v>
      </c>
    </row>
    <row s="1222" customFormat="1" customHeight="1" ht="5.25" hidden="1">
      <c r="D55" s="377"/>
      <c r="E55" s="415"/>
      <c r="F55" s="415"/>
      <c r="G55" s="382"/>
      <c r="H55" s="382"/>
      <c r="I55" s="382"/>
      <c r="J55" s="382"/>
      <c r="K55" s="382"/>
      <c r="L55" s="382"/>
      <c r="M55" s="382"/>
      <c r="N55" s="425"/>
      <c r="O55" s="425"/>
      <c r="P55" s="649"/>
    </row>
    <row customHeight="1" ht="67.5">
      <c r="D56" s="433" t="s">
        <v>178</v>
      </c>
      <c r="E56" s="880" t="s">
        <v>616</v>
      </c>
      <c r="F56" s="881"/>
      <c r="G56" s="881"/>
      <c r="H56" s="881"/>
      <c r="I56" s="881"/>
      <c r="J56" s="881"/>
      <c r="K56" s="881"/>
      <c r="L56" s="881"/>
      <c r="M56" s="882"/>
      <c r="N56" s="508"/>
      <c r="O56" s="505" t="s">
        <v>617</v>
      </c>
    </row>
    <row customHeight="1" ht="33.75">
      <c r="A57" s="896" t="s">
        <v>98</v>
      </c>
      <c r="D57" s="656" t="str">
        <f>A57</f>
        <v>6.1</v>
      </c>
      <c r="E57" s="658" t="str">
        <f>IF(ISERROR(INDEX(activity,MATCH(SUBSTITUTE(D57,"2.",""),List01_N_activity,0))),"",OFFSET(INDEX(activity,MATCH(SUBSTITUTE(D57,"2.",""),List01_N_activity,0)),,1))</f>
        <v/>
      </c>
      <c r="F57" s="655"/>
      <c r="G57" s="347"/>
      <c r="H57" s="347"/>
      <c r="I57" s="423"/>
      <c r="J57" s="423"/>
      <c r="K57" s="423"/>
      <c r="L57" s="423"/>
      <c r="M57" s="423"/>
      <c r="N57" s="290"/>
      <c r="O57" s="504" t="s">
        <v>146</v>
      </c>
      <c r="Q57" s="408"/>
    </row>
    <row customHeight="1" ht="33.75">
      <c r="A58" s="896"/>
      <c r="B58" s="845" t="s">
        <v>67</v>
      </c>
      <c r="D58" s="498">
        <f>MERGEVALUE(A58)&amp;"."&amp;MERGEVALUE(B58)&amp;".1"</f>
      </c>
      <c r="E58" s="657" t="s">
        <v>147</v>
      </c>
      <c r="F58" s="531"/>
      <c r="G58" s="931" t="s">
        <v>565</v>
      </c>
      <c r="H58" s="873" t="s">
        <v>148</v>
      </c>
      <c r="I58" s="867"/>
      <c r="J58" s="807" t="s">
        <v>148</v>
      </c>
      <c r="K58" s="867"/>
      <c r="L58" s="928"/>
      <c r="M58" s="842"/>
      <c r="N58" s="502"/>
      <c r="O58" s="505" t="s">
        <v>149</v>
      </c>
    </row>
    <row customHeight="1" ht="45">
      <c r="A59" s="896"/>
      <c r="B59" s="845"/>
      <c r="D59" s="498">
        <f>MERGEVALUE(A59)&amp;"."&amp;MERGEVALUE(B59)&amp;".2"</f>
      </c>
      <c r="E59" s="657" t="s">
        <v>150</v>
      </c>
      <c r="F59" s="531"/>
      <c r="G59" s="932"/>
      <c r="H59" s="873"/>
      <c r="I59" s="868"/>
      <c r="J59" s="824"/>
      <c r="K59" s="868"/>
      <c r="L59" s="929"/>
      <c r="M59" s="843"/>
      <c r="N59" s="502"/>
      <c r="O59" s="505" t="s">
        <v>152</v>
      </c>
    </row>
    <row customHeight="1" ht="33.75">
      <c r="A60" s="896"/>
      <c r="B60" s="845"/>
      <c r="D60" s="498">
        <f>MERGEVALUE(A60)&amp;"."&amp;MERGEVALUE(B60)&amp;".3"</f>
      </c>
      <c r="E60" s="657" t="s">
        <v>153</v>
      </c>
      <c r="F60" s="531"/>
      <c r="G60" s="932"/>
      <c r="H60" s="873"/>
      <c r="I60" s="868"/>
      <c r="J60" s="824"/>
      <c r="K60" s="868"/>
      <c r="L60" s="929"/>
      <c r="M60" s="843"/>
      <c r="N60" s="502"/>
      <c r="O60" s="505" t="s">
        <v>154</v>
      </c>
    </row>
    <row customHeight="1" ht="45">
      <c r="A61" s="896"/>
      <c r="B61" s="845"/>
      <c r="D61" s="498">
        <f>MERGEVALUE(A61)&amp;"."&amp;MERGEVALUE(B61)&amp;".4"</f>
      </c>
      <c r="E61" s="657" t="s">
        <v>155</v>
      </c>
      <c r="F61" s="531"/>
      <c r="G61" s="932"/>
      <c r="H61" s="873"/>
      <c r="I61" s="868"/>
      <c r="J61" s="824"/>
      <c r="K61" s="868"/>
      <c r="L61" s="929"/>
      <c r="M61" s="843"/>
      <c r="N61" s="502"/>
      <c r="O61" s="503" t="s">
        <v>156</v>
      </c>
    </row>
    <row customHeight="1" ht="56.25">
      <c r="A62" s="896"/>
      <c r="B62" s="845"/>
      <c r="D62" s="498">
        <f>MERGEVALUE(A62)&amp;"."&amp;MERGEVALUE(B62)&amp;".5"</f>
      </c>
      <c r="E62" s="657" t="s">
        <v>157</v>
      </c>
      <c r="F62" s="531"/>
      <c r="G62" s="933"/>
      <c r="H62" s="873"/>
      <c r="I62" s="869"/>
      <c r="J62" s="808"/>
      <c r="K62" s="869"/>
      <c r="L62" s="930"/>
      <c r="M62" s="844"/>
      <c r="N62" s="510"/>
      <c r="O62" s="505" t="s">
        <v>158</v>
      </c>
    </row>
    <row s="1222" customFormat="1" customHeight="1" ht="5.25" hidden="1">
      <c r="D63" s="377"/>
      <c r="E63" s="415"/>
      <c r="F63" s="415"/>
      <c r="G63" s="382"/>
      <c r="H63" s="382"/>
      <c r="I63" s="382"/>
      <c r="J63" s="382"/>
      <c r="K63" s="382"/>
      <c r="L63" s="382"/>
      <c r="M63" s="382"/>
      <c r="N63" s="425"/>
      <c r="O63" s="425"/>
      <c r="P63" s="649"/>
    </row>
    <row s="1504" customFormat="1" customHeight="1" ht="6">
      <c r="P64" s="514"/>
    </row>
    <row customHeight="1" ht="20.25">
      <c r="D65" s="512" t="s">
        <v>67</v>
      </c>
      <c r="E65" s="511" t="s">
        <v>618</v>
      </c>
      <c r="P65" s="650"/>
    </row>
    <row r="81" customHeight="1" ht="11.25">
      <c r="P81" s="650"/>
    </row>
    <row customHeight="1" ht="11.25">
      <c r="P82" s="650"/>
    </row>
    <row customHeight="1" ht="11.25">
      <c r="P83" s="650"/>
    </row>
    <row customHeight="1" ht="11.25">
      <c r="P84" s="650"/>
    </row>
    <row customHeight="1" ht="11.25">
      <c r="P85" s="650"/>
    </row>
    <row customHeight="1" ht="11.25">
      <c r="P86" s="650"/>
    </row>
    <row customHeight="1" ht="11.25">
      <c r="P87" s="650"/>
    </row>
    <row customHeight="1" ht="11.25">
      <c r="P88" s="650"/>
    </row>
    <row customHeight="1" ht="11.25">
      <c r="P89" s="650"/>
    </row>
    <row customHeight="1" ht="11.25">
      <c r="P90" s="650"/>
    </row>
    <row customHeight="1" ht="11.25">
      <c r="P91" s="650"/>
    </row>
    <row customHeight="1" ht="11.25">
      <c r="P92" s="650"/>
    </row>
    <row customHeight="1" ht="11.25">
      <c r="P93" s="650"/>
    </row>
    <row customHeight="1" ht="11.25">
      <c r="P94" s="650"/>
    </row>
    <row customHeight="1" ht="11.25">
      <c r="P95" s="650"/>
    </row>
    <row customHeight="1" ht="11.25">
      <c r="P96" s="650"/>
    </row>
    <row customHeight="1" ht="11.25">
      <c r="P97" s="650"/>
    </row>
    <row customHeight="1" ht="11.25">
      <c r="P98" s="650"/>
    </row>
    <row customHeight="1" ht="11.25">
      <c r="P99" s="650"/>
    </row>
    <row customHeight="1" ht="11.25">
      <c r="P100" s="650"/>
    </row>
    <row customHeight="1" ht="11.25">
      <c r="P101" s="650"/>
    </row>
    <row customHeight="1" ht="11.25">
      <c r="P102" s="650"/>
    </row>
    <row customHeight="1" ht="11.25">
      <c r="P103" s="650"/>
    </row>
    <row customHeight="1" ht="11.25">
      <c r="P104" s="650"/>
    </row>
    <row customHeight="1" ht="11.25">
      <c r="P105" s="650"/>
    </row>
    <row customHeight="1" ht="11.25">
      <c r="P106" s="650"/>
    </row>
    <row customHeight="1" ht="11.25">
      <c r="P107" s="650"/>
    </row>
    <row customHeight="1" ht="11.25">
      <c r="P108" s="650"/>
    </row>
    <row customHeight="1" ht="11.25">
      <c r="P109" s="650"/>
    </row>
    <row customHeight="1" ht="11.25">
      <c r="P110" s="650"/>
    </row>
    <row customHeight="1" ht="11.25">
      <c r="P111" s="650"/>
    </row>
    <row customHeight="1" ht="11.25">
      <c r="P112" s="650"/>
    </row>
    <row customHeight="1" ht="11.25">
      <c r="P113" s="650"/>
    </row>
    <row customHeight="1" ht="11.25">
      <c r="P114" s="650"/>
    </row>
    <row customHeight="1" ht="11.25">
      <c r="P115" s="650"/>
    </row>
    <row customHeight="1" ht="11.25">
      <c r="P116" s="650"/>
    </row>
    <row customHeight="1" ht="11.25">
      <c r="P117" s="650"/>
    </row>
    <row customHeight="1" ht="11.25">
      <c r="P118" s="650"/>
    </row>
    <row customHeight="1" ht="11.25">
      <c r="P119" s="650"/>
    </row>
    <row customHeight="1" ht="11.25">
      <c r="P120" s="650"/>
    </row>
    <row customHeight="1" ht="11.25">
      <c r="P121" s="650"/>
    </row>
  </sheetData>
  <sheetProtection sort="0" autoFilter="0" insertRows="0" insertColumns="1" deleteRows="0" deleteColumns="0"/>
  <mergeCells count="82">
    <mergeCell ref="G12:G14"/>
    <mergeCell ref="E13:E14"/>
    <mergeCell ref="F13:F14"/>
    <mergeCell ref="H13:H14"/>
    <mergeCell ref="L13:L14"/>
    <mergeCell ref="A17:A22"/>
    <mergeCell ref="G18:G22"/>
    <mergeCell ref="H18:H22"/>
    <mergeCell ref="I18:I22"/>
    <mergeCell ref="J18:J22"/>
    <mergeCell ref="O11:O14"/>
    <mergeCell ref="H12:M12"/>
    <mergeCell ref="N12:N14"/>
    <mergeCell ref="I13:K13"/>
    <mergeCell ref="M13:M14"/>
    <mergeCell ref="J14:K14"/>
    <mergeCell ref="J26:J30"/>
    <mergeCell ref="K26:K30"/>
    <mergeCell ref="L26:L30"/>
    <mergeCell ref="M26:M30"/>
    <mergeCell ref="H1:M1"/>
    <mergeCell ref="H10:M10"/>
    <mergeCell ref="D11:N11"/>
    <mergeCell ref="D4:G4"/>
    <mergeCell ref="F6:G6"/>
    <mergeCell ref="F7:G7"/>
    <mergeCell ref="F8:G8"/>
    <mergeCell ref="F9:G9"/>
    <mergeCell ref="K18:K22"/>
    <mergeCell ref="L18:L22"/>
    <mergeCell ref="D12:D14"/>
    <mergeCell ref="E12:F12"/>
    <mergeCell ref="A25:A30"/>
    <mergeCell ref="B26:B30"/>
    <mergeCell ref="G26:G30"/>
    <mergeCell ref="H26:H30"/>
    <mergeCell ref="I26:I30"/>
    <mergeCell ref="J15:K15"/>
    <mergeCell ref="E16:M16"/>
    <mergeCell ref="B18:B22"/>
    <mergeCell ref="M18:M22"/>
    <mergeCell ref="E24:M24"/>
    <mergeCell ref="E32:M32"/>
    <mergeCell ref="A33:A38"/>
    <mergeCell ref="B34:B38"/>
    <mergeCell ref="G34:G38"/>
    <mergeCell ref="H34:H38"/>
    <mergeCell ref="I34:I38"/>
    <mergeCell ref="J34:J38"/>
    <mergeCell ref="K34:K38"/>
    <mergeCell ref="L34:L38"/>
    <mergeCell ref="M34:M38"/>
    <mergeCell ref="E40:M40"/>
    <mergeCell ref="A41:A46"/>
    <mergeCell ref="B42:B46"/>
    <mergeCell ref="G42:G46"/>
    <mergeCell ref="H42:H46"/>
    <mergeCell ref="I42:I46"/>
    <mergeCell ref="J42:J46"/>
    <mergeCell ref="K42:K46"/>
    <mergeCell ref="L42:L46"/>
    <mergeCell ref="M42:M46"/>
    <mergeCell ref="E48:M48"/>
    <mergeCell ref="A49:A54"/>
    <mergeCell ref="B50:B54"/>
    <mergeCell ref="G50:G54"/>
    <mergeCell ref="H50:H54"/>
    <mergeCell ref="I50:I54"/>
    <mergeCell ref="J50:J54"/>
    <mergeCell ref="K50:K54"/>
    <mergeCell ref="L50:L54"/>
    <mergeCell ref="M50:M54"/>
    <mergeCell ref="E56:M56"/>
    <mergeCell ref="A57:A62"/>
    <mergeCell ref="B58:B62"/>
    <mergeCell ref="G58:G62"/>
    <mergeCell ref="H58:H62"/>
    <mergeCell ref="I58:I62"/>
    <mergeCell ref="J58:J62"/>
    <mergeCell ref="K58:K62"/>
    <mergeCell ref="L58:L62"/>
    <mergeCell ref="M58:M62"/>
  </mergeCells>
  <dataValidations count="6">
    <dataValidation type="decimal" allowBlank="1" showErrorMessage="1" errorTitle="Ошибка" error="Допускается ввод только неотрицательных чисел!" sqref="L42 L34:L38 L50:L54 L58:L62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K34 K50 K26 K42 I18 I26 I34 I42 I50 I58 K58"/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2 M34 M50 M58 M26">
      <formula1>900</formula1>
    </dataValidation>
    <dataValidation type="textLength" operator="lessThanOrEqual" allowBlank="1" showErrorMessage="1" errorTitle="Ошибка" error="Допускается ввод не более 900 символов!" sqref="L26:L3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42:G46">
      <formula1>kind_of_unit_2</formula1>
    </dataValidation>
    <dataValidation type="list" allowBlank="1" showInputMessage="1" showErrorMessage="1" errorTitle="Ошибка" error="Выберите значение из списка" prompt="Выберите значение из списка" sqref="L18:L22">
      <formula1>kind_of_control_method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74D9197-F222-2489-A2E9-0434664E0199}" mc:Ignorable="x14ac xr xr2 xr3">
  <sheetPr>
    <tabColor rgb="FFFFCC99"/>
  </sheetPr>
  <dimension ref="A1:V15"/>
  <sheetViews>
    <sheetView topLeftCell="A1" showGridLines="0" workbookViewId="0">
      <selection activeCell="A1" sqref="A1"/>
    </sheetView>
  </sheetViews>
  <sheetFormatPr defaultColWidth="9.140625" customHeight="1" defaultRowHeight="15"/>
  <cols>
    <col min="1" max="2" style="1561" width="9.140625" hidden="1"/>
    <col min="3" max="3" style="1566" width="3.7109375" customWidth="1"/>
    <col min="4" max="4" style="1561" width="6.28125" customWidth="1"/>
    <col min="5" max="5" style="1561" width="73.7109375" customWidth="1"/>
    <col min="6" max="6" style="1561" width="12.8515625" customWidth="1"/>
    <col min="7" max="21" style="1561" width="9.140625"/>
    <col min="22" max="22" style="1586" width="9.140625"/>
  </cols>
  <sheetData>
    <row s="1561" customFormat="1" customHeight="1" ht="15" hidden="1">
      <c r="C1" s="188"/>
      <c r="V1" s="245"/>
    </row>
    <row s="1561" customFormat="1" customHeight="1" ht="15" hidden="1">
      <c r="C2" s="188"/>
      <c r="V2" s="245"/>
    </row>
    <row s="1561" customFormat="1" customHeight="1" ht="15" hidden="1">
      <c r="C3" s="188"/>
      <c r="V3" s="245"/>
    </row>
    <row s="1561" customFormat="1" customHeight="1" ht="15" hidden="1">
      <c r="C4" s="188"/>
      <c r="V4" s="245"/>
    </row>
    <row s="1561" customFormat="1" customHeight="1" ht="15" hidden="1">
      <c r="C5" s="188"/>
      <c r="V5" s="245"/>
    </row>
    <row s="1564" customFormat="1" customHeight="1" ht="5.25">
      <c r="C6" s="491"/>
      <c r="D6" s="492"/>
      <c r="E6" s="492"/>
      <c r="F6" s="492"/>
    </row>
    <row s="1561" customFormat="1" customHeight="1" ht="22.5">
      <c r="C7" s="190"/>
      <c r="D7" s="904" t="s">
        <v>184</v>
      </c>
      <c r="E7" s="905"/>
      <c r="F7" s="906"/>
      <c r="V7" s="245"/>
    </row>
    <row s="1564" customFormat="1" customHeight="1" ht="5.25">
      <c r="C8" s="491"/>
      <c r="D8" s="492"/>
      <c r="E8" s="492"/>
      <c r="F8" s="492"/>
    </row>
    <row s="1561" customFormat="1" customHeight="1" ht="22.5">
      <c r="C9" s="190"/>
      <c r="D9" s="167" t="s">
        <v>62</v>
      </c>
      <c r="E9" s="166" t="s">
        <v>185</v>
      </c>
      <c r="F9" s="166" t="s">
        <v>186</v>
      </c>
      <c r="V9" s="245"/>
    </row>
    <row s="1561" customFormat="1" customHeight="1" ht="11.25">
      <c r="C10" s="190"/>
      <c r="D10" s="419" t="s">
        <v>67</v>
      </c>
      <c r="E10" s="419" t="s">
        <v>68</v>
      </c>
      <c r="F10" s="419" t="s">
        <v>69</v>
      </c>
      <c r="I10" s="996"/>
      <c r="J10" s="996"/>
      <c r="V10" s="245"/>
    </row>
    <row s="1561" customFormat="1" customHeight="1" ht="15" hidden="1">
      <c r="C11" s="190"/>
      <c r="D11" s="264">
        <v>0</v>
      </c>
      <c r="E11" s="265"/>
      <c r="F11" s="263"/>
      <c r="V11" s="245"/>
    </row>
    <row s="1561" customFormat="1" customHeight="1" ht="15">
      <c r="C12" s="192"/>
      <c r="D12" s="239">
        <v>1</v>
      </c>
      <c r="E12" s="405"/>
      <c r="F12" s="406"/>
      <c r="I12" s="996"/>
      <c r="J12" s="996"/>
      <c r="V12" s="245"/>
    </row>
    <row s="1561" customFormat="1" customHeight="1" ht="15">
      <c r="C13" s="190"/>
      <c r="D13" s="266"/>
      <c r="E13" s="997" t="s">
        <v>182</v>
      </c>
      <c r="F13" s="267"/>
      <c r="V13" s="245"/>
    </row>
    <row s="1561" customFormat="1" customHeight="1" ht="11.25">
      <c r="C14" s="188"/>
      <c r="V14" s="245"/>
    </row>
    <row s="1561" customFormat="1" customHeight="1" ht="15">
      <c r="C15" s="188"/>
      <c r="D15" s="230"/>
      <c r="E15" s="193"/>
      <c r="F15" s="193"/>
      <c r="G15" s="193"/>
      <c r="H15" s="194"/>
      <c r="I15" s="194"/>
      <c r="J15" s="194"/>
      <c r="V15" s="245"/>
    </row>
  </sheetData>
  <sheetProtection sort="0" autoFilter="0" insertRows="0" insertColumns="1" deleteRows="0" deleteColumns="0"/>
  <mergeCells count="1">
    <mergeCell ref="D7:F7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F12">
      <formula1>900</formula1>
    </dataValidation>
  </dataValidations>
  <hyperlinks>
    <hyperlink ref="I10" location="'Ссылки на публикации'!$H$11" tooltip="Кликните по гиперссылке, чтобы перейти на сайт организации или отредактировать её" xr:uid="{F600A48E-00F3-D731-0E28-5DB9C87184AD}"/>
    <hyperlink ref="J10" location="'Ссылки на публикации'!$I$11" tooltip="Кликните по гиперссылке, чтобы перейти на сайт организации или отредактировать её" xr:uid="{A8CE4288-71B1-56B4-38BE-80557C9DBB6E}"/>
    <hyperlink ref="I12" location="'Ссылки на публикации'!$H$13" tooltip="Кликните по гиперссылке, чтобы перейти на сайт организации или отредактировать её" xr:uid="{330E10DF-9802-701F-D7A2-A755F98EBDB2}"/>
    <hyperlink ref="J12" location="'Ссылки на публикации'!$I$13" tooltip="Кликните по гиперссылке, чтобы перейти на сайт организации или отредактировать её" xr:uid="{1F12BF3F-21F5-310B-D0EE-CCB8B0126484}"/>
  </hyperlink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BB5B4BC-8B4F-8159-E7BB-6DBEEB60DE9F}" mc:Ignorable="x14ac xr xr2 xr3">
  <sheetPr>
    <tabColor rgb="FFFFCC99"/>
  </sheetPr>
  <dimension ref="A1:AJ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26" style="1839" width="9.140625"/>
    <col min="27" max="36" style="1840" width="9.140625"/>
  </cols>
  <sheetData/>
  <sheetProtection formatColumns="0" formatRows="0"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358A77-347F-5831-C954-B063D6E443EF}" mc:Ignorable="x14ac xr xr2 xr3">
  <sheetPr>
    <tabColor rgb="FFFFCC99"/>
  </sheetPr>
  <dimension ref="A1:N63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9.140625"/>
    <col min="2" max="2" style="1219" width="15.140625" customWidth="1"/>
    <col min="3" max="3" style="1219" width="24.28125" customWidth="1"/>
    <col min="4" max="4" style="1219" width="30.7109375" customWidth="1"/>
    <col min="5" max="5" style="1219" width="13.421875" customWidth="1"/>
    <col min="6" max="6" style="1219" width="20.140625" customWidth="1"/>
    <col min="7" max="7" style="1219" width="13.8515625" customWidth="1"/>
    <col min="8" max="8" style="1219" width="14.8515625" customWidth="1"/>
    <col min="9" max="9" style="1219" width="25.00390625" customWidth="1"/>
    <col min="10" max="10" style="1219" width="12.140625" customWidth="1"/>
    <col min="11" max="11" style="1219" width="11.421875" customWidth="1"/>
    <col min="12" max="13" style="1219" width="9.140625"/>
    <col min="14" max="14" style="1219" width="13.00390625" customWidth="1"/>
  </cols>
  <sheetData>
    <row customHeight="1" ht="11.25">
      <c r="A1" s="218" t="s">
        <v>619</v>
      </c>
      <c r="B1" s="218" t="s">
        <v>620</v>
      </c>
      <c r="C1" s="218" t="s">
        <v>621</v>
      </c>
      <c r="D1" s="218" t="s">
        <v>622</v>
      </c>
      <c r="E1" s="218" t="s">
        <v>623</v>
      </c>
      <c r="F1" s="218" t="s">
        <v>624</v>
      </c>
      <c r="G1" s="218" t="s">
        <v>625</v>
      </c>
      <c r="H1" s="218" t="s">
        <v>626</v>
      </c>
      <c r="I1" s="218" t="s">
        <v>627</v>
      </c>
      <c r="J1" s="218" t="s">
        <v>628</v>
      </c>
      <c r="K1" s="218" t="s">
        <v>629</v>
      </c>
      <c r="L1" s="218" t="s">
        <v>630</v>
      </c>
      <c r="M1" s="218" t="s">
        <v>631</v>
      </c>
      <c r="N1" s="218" t="s">
        <v>632</v>
      </c>
    </row>
    <row customHeight="1" ht="11.25">
      <c r="A2" s="218" t="s">
        <v>633</v>
      </c>
      <c r="B2" s="218" t="s">
        <v>15</v>
      </c>
      <c r="C2" s="218" t="s">
        <v>634</v>
      </c>
      <c r="D2" s="218" t="s">
        <v>635</v>
      </c>
      <c r="E2" s="218" t="s">
        <v>636</v>
      </c>
      <c r="F2" s="218" t="s">
        <v>637</v>
      </c>
      <c r="G2" s="218" t="s">
        <v>71</v>
      </c>
      <c r="H2" s="218" t="s">
        <v>71</v>
      </c>
      <c r="I2" s="218" t="s">
        <v>638</v>
      </c>
      <c r="J2" s="218" t="s">
        <v>71</v>
      </c>
      <c r="K2" s="218" t="s">
        <v>639</v>
      </c>
      <c r="L2" s="218" t="s">
        <v>639</v>
      </c>
      <c r="M2" s="218" t="s">
        <v>640</v>
      </c>
      <c r="N2" s="218" t="s">
        <v>641</v>
      </c>
    </row>
    <row customHeight="1" ht="11.25">
      <c r="A3" s="218" t="s">
        <v>633</v>
      </c>
      <c r="B3" s="218" t="s">
        <v>15</v>
      </c>
      <c r="C3" s="218" t="s">
        <v>642</v>
      </c>
      <c r="D3" s="218" t="s">
        <v>643</v>
      </c>
      <c r="E3" s="218" t="s">
        <v>644</v>
      </c>
      <c r="F3" s="218" t="s">
        <v>645</v>
      </c>
      <c r="G3" s="218" t="s">
        <v>71</v>
      </c>
      <c r="H3" s="218" t="s">
        <v>71</v>
      </c>
      <c r="I3" s="218" t="s">
        <v>646</v>
      </c>
      <c r="J3" s="218" t="s">
        <v>71</v>
      </c>
      <c r="K3" s="218" t="s">
        <v>639</v>
      </c>
      <c r="L3" s="218" t="s">
        <v>639</v>
      </c>
      <c r="M3" s="218" t="s">
        <v>640</v>
      </c>
      <c r="N3" s="218" t="s">
        <v>641</v>
      </c>
    </row>
    <row customHeight="1" ht="11.25">
      <c r="A4" s="218" t="s">
        <v>633</v>
      </c>
      <c r="B4" s="218" t="s">
        <v>15</v>
      </c>
      <c r="C4" s="218" t="s">
        <v>642</v>
      </c>
      <c r="D4" s="218" t="s">
        <v>643</v>
      </c>
      <c r="E4" s="218" t="s">
        <v>644</v>
      </c>
      <c r="F4" s="218" t="s">
        <v>645</v>
      </c>
      <c r="G4" s="218" t="s">
        <v>71</v>
      </c>
      <c r="H4" s="218" t="s">
        <v>71</v>
      </c>
      <c r="I4" s="218" t="s">
        <v>647</v>
      </c>
      <c r="J4" s="218" t="s">
        <v>71</v>
      </c>
      <c r="K4" s="218" t="s">
        <v>648</v>
      </c>
      <c r="L4" s="218" t="s">
        <v>648</v>
      </c>
      <c r="M4" s="218" t="s">
        <v>649</v>
      </c>
      <c r="N4" s="218" t="s">
        <v>641</v>
      </c>
    </row>
    <row customHeight="1" ht="11.25">
      <c r="A5" s="218" t="s">
        <v>633</v>
      </c>
      <c r="B5" s="218" t="s">
        <v>15</v>
      </c>
      <c r="C5" s="218" t="s">
        <v>642</v>
      </c>
      <c r="D5" s="218" t="s">
        <v>643</v>
      </c>
      <c r="E5" s="218" t="s">
        <v>644</v>
      </c>
      <c r="F5" s="218" t="s">
        <v>645</v>
      </c>
      <c r="G5" s="218" t="s">
        <v>71</v>
      </c>
      <c r="H5" s="218" t="s">
        <v>71</v>
      </c>
      <c r="I5" s="218" t="s">
        <v>650</v>
      </c>
      <c r="J5" s="218" t="s">
        <v>71</v>
      </c>
      <c r="K5" s="218" t="s">
        <v>648</v>
      </c>
      <c r="L5" s="218" t="s">
        <v>648</v>
      </c>
      <c r="M5" s="218" t="s">
        <v>649</v>
      </c>
      <c r="N5" s="218" t="s">
        <v>641</v>
      </c>
    </row>
    <row customHeight="1" ht="11.25">
      <c r="A6" s="218" t="s">
        <v>633</v>
      </c>
      <c r="B6" s="218" t="s">
        <v>15</v>
      </c>
      <c r="C6" s="218" t="s">
        <v>651</v>
      </c>
      <c r="D6" s="218" t="s">
        <v>42</v>
      </c>
      <c r="E6" s="218" t="s">
        <v>45</v>
      </c>
      <c r="F6" s="218" t="s">
        <v>47</v>
      </c>
      <c r="G6" s="218" t="s">
        <v>71</v>
      </c>
      <c r="H6" s="218" t="s">
        <v>71</v>
      </c>
      <c r="I6" s="218" t="s">
        <v>652</v>
      </c>
      <c r="J6" s="218" t="s">
        <v>71</v>
      </c>
      <c r="K6" s="218" t="s">
        <v>639</v>
      </c>
      <c r="L6" s="218" t="s">
        <v>639</v>
      </c>
      <c r="M6" s="218" t="s">
        <v>640</v>
      </c>
      <c r="N6" s="218" t="s">
        <v>641</v>
      </c>
    </row>
    <row customHeight="1" ht="11.25">
      <c r="A7" s="218" t="s">
        <v>633</v>
      </c>
      <c r="B7" s="218" t="s">
        <v>15</v>
      </c>
      <c r="C7" s="218" t="s">
        <v>653</v>
      </c>
      <c r="D7" s="218" t="s">
        <v>654</v>
      </c>
      <c r="E7" s="218" t="s">
        <v>655</v>
      </c>
      <c r="F7" s="218" t="s">
        <v>548</v>
      </c>
      <c r="G7" s="218" t="s">
        <v>71</v>
      </c>
      <c r="H7" s="218" t="s">
        <v>71</v>
      </c>
      <c r="I7" s="218" t="s">
        <v>656</v>
      </c>
      <c r="J7" s="218" t="s">
        <v>71</v>
      </c>
      <c r="K7" s="218" t="s">
        <v>648</v>
      </c>
      <c r="L7" s="218" t="s">
        <v>648</v>
      </c>
      <c r="M7" s="218" t="s">
        <v>649</v>
      </c>
      <c r="N7" s="218" t="s">
        <v>641</v>
      </c>
    </row>
    <row customHeight="1" ht="11.25">
      <c r="A8" s="218" t="s">
        <v>633</v>
      </c>
      <c r="B8" s="218" t="s">
        <v>15</v>
      </c>
      <c r="C8" s="218" t="s">
        <v>657</v>
      </c>
      <c r="D8" s="218" t="s">
        <v>658</v>
      </c>
      <c r="E8" s="218" t="s">
        <v>659</v>
      </c>
      <c r="F8" s="218" t="s">
        <v>548</v>
      </c>
      <c r="G8" s="218" t="s">
        <v>71</v>
      </c>
      <c r="H8" s="218" t="s">
        <v>71</v>
      </c>
      <c r="I8" s="218" t="s">
        <v>660</v>
      </c>
      <c r="J8" s="218" t="s">
        <v>71</v>
      </c>
      <c r="K8" s="218" t="s">
        <v>648</v>
      </c>
      <c r="L8" s="218" t="s">
        <v>648</v>
      </c>
      <c r="M8" s="218" t="s">
        <v>649</v>
      </c>
      <c r="N8" s="218" t="s">
        <v>641</v>
      </c>
    </row>
    <row customHeight="1" ht="11.25">
      <c r="A9" s="218" t="s">
        <v>633</v>
      </c>
      <c r="B9" s="218" t="s">
        <v>15</v>
      </c>
      <c r="C9" s="218" t="s">
        <v>661</v>
      </c>
      <c r="D9" s="218" t="s">
        <v>662</v>
      </c>
      <c r="E9" s="218" t="s">
        <v>663</v>
      </c>
      <c r="F9" s="218" t="s">
        <v>548</v>
      </c>
      <c r="G9" s="218" t="s">
        <v>71</v>
      </c>
      <c r="H9" s="218" t="s">
        <v>71</v>
      </c>
      <c r="I9" s="218" t="s">
        <v>664</v>
      </c>
      <c r="J9" s="218" t="s">
        <v>71</v>
      </c>
      <c r="K9" s="218" t="s">
        <v>648</v>
      </c>
      <c r="L9" s="218" t="s">
        <v>648</v>
      </c>
      <c r="M9" s="218" t="s">
        <v>649</v>
      </c>
      <c r="N9" s="218" t="s">
        <v>641</v>
      </c>
    </row>
    <row customHeight="1" ht="11.25">
      <c r="A10" s="218" t="s">
        <v>633</v>
      </c>
      <c r="B10" s="218" t="s">
        <v>15</v>
      </c>
      <c r="C10" s="218" t="s">
        <v>665</v>
      </c>
      <c r="D10" s="218" t="s">
        <v>666</v>
      </c>
      <c r="E10" s="218" t="s">
        <v>667</v>
      </c>
      <c r="F10" s="218" t="s">
        <v>668</v>
      </c>
      <c r="G10" s="218" t="s">
        <v>71</v>
      </c>
      <c r="H10" s="218" t="s">
        <v>669</v>
      </c>
      <c r="I10" s="218" t="s">
        <v>670</v>
      </c>
      <c r="J10" s="218" t="s">
        <v>669</v>
      </c>
      <c r="K10" s="218" t="s">
        <v>648</v>
      </c>
      <c r="L10" s="218" t="s">
        <v>648</v>
      </c>
      <c r="M10" s="218" t="s">
        <v>649</v>
      </c>
      <c r="N10" s="218" t="s">
        <v>641</v>
      </c>
    </row>
    <row customHeight="1" ht="11.25">
      <c r="A11" s="218" t="s">
        <v>633</v>
      </c>
      <c r="B11" s="218" t="s">
        <v>15</v>
      </c>
      <c r="C11" s="218" t="s">
        <v>671</v>
      </c>
      <c r="D11" s="218" t="s">
        <v>672</v>
      </c>
      <c r="E11" s="218" t="s">
        <v>673</v>
      </c>
      <c r="F11" s="218" t="s">
        <v>674</v>
      </c>
      <c r="G11" s="218" t="s">
        <v>71</v>
      </c>
      <c r="H11" s="218" t="s">
        <v>675</v>
      </c>
      <c r="I11" s="218" t="s">
        <v>646</v>
      </c>
      <c r="J11" s="218" t="s">
        <v>675</v>
      </c>
      <c r="K11" s="218" t="s">
        <v>639</v>
      </c>
      <c r="L11" s="218" t="s">
        <v>639</v>
      </c>
      <c r="M11" s="218" t="s">
        <v>640</v>
      </c>
      <c r="N11" s="218" t="s">
        <v>641</v>
      </c>
    </row>
    <row customHeight="1" ht="11.25">
      <c r="A12" s="218" t="s">
        <v>633</v>
      </c>
      <c r="B12" s="218" t="s">
        <v>15</v>
      </c>
      <c r="C12" s="218" t="s">
        <v>676</v>
      </c>
      <c r="D12" s="218" t="s">
        <v>677</v>
      </c>
      <c r="E12" s="218" t="s">
        <v>678</v>
      </c>
      <c r="F12" s="218" t="s">
        <v>679</v>
      </c>
      <c r="G12" s="218" t="s">
        <v>71</v>
      </c>
      <c r="H12" s="218" t="s">
        <v>71</v>
      </c>
      <c r="I12" s="218" t="s">
        <v>646</v>
      </c>
      <c r="J12" s="218" t="s">
        <v>71</v>
      </c>
      <c r="K12" s="218" t="s">
        <v>639</v>
      </c>
      <c r="L12" s="218" t="s">
        <v>639</v>
      </c>
      <c r="M12" s="218" t="s">
        <v>640</v>
      </c>
      <c r="N12" s="218" t="s">
        <v>641</v>
      </c>
    </row>
    <row customHeight="1" ht="11.25">
      <c r="A13" s="218" t="s">
        <v>633</v>
      </c>
      <c r="B13" s="218" t="s">
        <v>15</v>
      </c>
      <c r="C13" s="218" t="s">
        <v>676</v>
      </c>
      <c r="D13" s="218" t="s">
        <v>677</v>
      </c>
      <c r="E13" s="218" t="s">
        <v>678</v>
      </c>
      <c r="F13" s="218" t="s">
        <v>679</v>
      </c>
      <c r="G13" s="218" t="s">
        <v>71</v>
      </c>
      <c r="H13" s="218" t="s">
        <v>71</v>
      </c>
      <c r="I13" s="218" t="s">
        <v>664</v>
      </c>
      <c r="J13" s="218" t="s">
        <v>71</v>
      </c>
      <c r="K13" s="218" t="s">
        <v>648</v>
      </c>
      <c r="L13" s="218" t="s">
        <v>648</v>
      </c>
      <c r="M13" s="218" t="s">
        <v>649</v>
      </c>
      <c r="N13" s="218" t="s">
        <v>641</v>
      </c>
    </row>
    <row customHeight="1" ht="11.25">
      <c r="A14" s="218" t="s">
        <v>633</v>
      </c>
      <c r="B14" s="218" t="s">
        <v>15</v>
      </c>
      <c r="C14" s="218" t="s">
        <v>680</v>
      </c>
      <c r="D14" s="218" t="s">
        <v>681</v>
      </c>
      <c r="E14" s="218" t="s">
        <v>682</v>
      </c>
      <c r="F14" s="218" t="s">
        <v>683</v>
      </c>
      <c r="G14" s="218" t="s">
        <v>684</v>
      </c>
      <c r="H14" s="218" t="s">
        <v>685</v>
      </c>
      <c r="I14" s="218" t="s">
        <v>646</v>
      </c>
      <c r="J14" s="218" t="s">
        <v>685</v>
      </c>
      <c r="K14" s="218" t="s">
        <v>639</v>
      </c>
      <c r="L14" s="218" t="s">
        <v>639</v>
      </c>
      <c r="M14" s="218" t="s">
        <v>640</v>
      </c>
      <c r="N14" s="218" t="s">
        <v>641</v>
      </c>
    </row>
    <row customHeight="1" ht="11.25">
      <c r="A15" s="218" t="s">
        <v>633</v>
      </c>
      <c r="B15" s="218" t="s">
        <v>15</v>
      </c>
      <c r="C15" s="218" t="s">
        <v>686</v>
      </c>
      <c r="D15" s="218" t="s">
        <v>687</v>
      </c>
      <c r="E15" s="218" t="s">
        <v>688</v>
      </c>
      <c r="F15" s="218" t="s">
        <v>689</v>
      </c>
      <c r="G15" s="218" t="s">
        <v>71</v>
      </c>
      <c r="H15" s="218" t="s">
        <v>71</v>
      </c>
      <c r="I15" s="218" t="s">
        <v>646</v>
      </c>
      <c r="J15" s="218" t="s">
        <v>71</v>
      </c>
      <c r="K15" s="218" t="s">
        <v>639</v>
      </c>
      <c r="L15" s="218" t="s">
        <v>639</v>
      </c>
      <c r="M15" s="218" t="s">
        <v>640</v>
      </c>
      <c r="N15" s="218" t="s">
        <v>641</v>
      </c>
    </row>
    <row customHeight="1" ht="11.25">
      <c r="A16" s="218" t="s">
        <v>633</v>
      </c>
      <c r="B16" s="218" t="s">
        <v>15</v>
      </c>
      <c r="C16" s="218" t="s">
        <v>686</v>
      </c>
      <c r="D16" s="218" t="s">
        <v>687</v>
      </c>
      <c r="E16" s="218" t="s">
        <v>688</v>
      </c>
      <c r="F16" s="218" t="s">
        <v>689</v>
      </c>
      <c r="G16" s="218" t="s">
        <v>71</v>
      </c>
      <c r="H16" s="218" t="s">
        <v>71</v>
      </c>
      <c r="I16" s="218" t="s">
        <v>664</v>
      </c>
      <c r="J16" s="218" t="s">
        <v>71</v>
      </c>
      <c r="K16" s="218" t="s">
        <v>648</v>
      </c>
      <c r="L16" s="218" t="s">
        <v>648</v>
      </c>
      <c r="M16" s="218" t="s">
        <v>649</v>
      </c>
      <c r="N16" s="218" t="s">
        <v>641</v>
      </c>
    </row>
    <row customHeight="1" ht="11.25">
      <c r="A17" s="218" t="s">
        <v>633</v>
      </c>
      <c r="B17" s="218" t="s">
        <v>15</v>
      </c>
      <c r="C17" s="218" t="s">
        <v>690</v>
      </c>
      <c r="D17" s="218" t="s">
        <v>691</v>
      </c>
      <c r="E17" s="218" t="s">
        <v>692</v>
      </c>
      <c r="F17" s="218" t="s">
        <v>693</v>
      </c>
      <c r="G17" s="218" t="s">
        <v>71</v>
      </c>
      <c r="H17" s="218" t="s">
        <v>71</v>
      </c>
      <c r="I17" s="218" t="s">
        <v>646</v>
      </c>
      <c r="J17" s="218" t="s">
        <v>71</v>
      </c>
      <c r="K17" s="218" t="s">
        <v>639</v>
      </c>
      <c r="L17" s="218" t="s">
        <v>639</v>
      </c>
      <c r="M17" s="218" t="s">
        <v>640</v>
      </c>
      <c r="N17" s="218" t="s">
        <v>641</v>
      </c>
    </row>
    <row customHeight="1" ht="11.25">
      <c r="A18" s="218" t="s">
        <v>633</v>
      </c>
      <c r="B18" s="218" t="s">
        <v>15</v>
      </c>
      <c r="C18" s="218" t="s">
        <v>690</v>
      </c>
      <c r="D18" s="218" t="s">
        <v>691</v>
      </c>
      <c r="E18" s="218" t="s">
        <v>692</v>
      </c>
      <c r="F18" s="218" t="s">
        <v>693</v>
      </c>
      <c r="G18" s="218" t="s">
        <v>71</v>
      </c>
      <c r="H18" s="218" t="s">
        <v>71</v>
      </c>
      <c r="I18" s="218" t="s">
        <v>664</v>
      </c>
      <c r="J18" s="218" t="s">
        <v>71</v>
      </c>
      <c r="K18" s="218" t="s">
        <v>648</v>
      </c>
      <c r="L18" s="218" t="s">
        <v>648</v>
      </c>
      <c r="M18" s="218" t="s">
        <v>649</v>
      </c>
      <c r="N18" s="218" t="s">
        <v>641</v>
      </c>
    </row>
    <row customHeight="1" ht="11.25">
      <c r="A19" s="218" t="s">
        <v>633</v>
      </c>
      <c r="B19" s="218" t="s">
        <v>15</v>
      </c>
      <c r="C19" s="218" t="s">
        <v>694</v>
      </c>
      <c r="D19" s="218" t="s">
        <v>695</v>
      </c>
      <c r="E19" s="218" t="s">
        <v>696</v>
      </c>
      <c r="F19" s="218" t="s">
        <v>697</v>
      </c>
      <c r="G19" s="218" t="s">
        <v>646</v>
      </c>
      <c r="H19" s="218" t="s">
        <v>71</v>
      </c>
      <c r="I19" s="218" t="s">
        <v>646</v>
      </c>
      <c r="J19" s="218" t="s">
        <v>71</v>
      </c>
      <c r="K19" s="218" t="s">
        <v>639</v>
      </c>
      <c r="L19" s="218" t="s">
        <v>639</v>
      </c>
      <c r="M19" s="218" t="s">
        <v>640</v>
      </c>
      <c r="N19" s="218" t="s">
        <v>641</v>
      </c>
    </row>
    <row customHeight="1" ht="11.25">
      <c r="A20" s="218" t="s">
        <v>633</v>
      </c>
      <c r="B20" s="218" t="s">
        <v>15</v>
      </c>
      <c r="C20" s="218" t="s">
        <v>698</v>
      </c>
      <c r="D20" s="218" t="s">
        <v>699</v>
      </c>
      <c r="E20" s="218" t="s">
        <v>700</v>
      </c>
      <c r="F20" s="218" t="s">
        <v>701</v>
      </c>
      <c r="G20" s="218" t="s">
        <v>71</v>
      </c>
      <c r="H20" s="218" t="s">
        <v>71</v>
      </c>
      <c r="I20" s="218" t="s">
        <v>646</v>
      </c>
      <c r="J20" s="218" t="s">
        <v>71</v>
      </c>
      <c r="K20" s="218" t="s">
        <v>639</v>
      </c>
      <c r="L20" s="218" t="s">
        <v>639</v>
      </c>
      <c r="M20" s="218" t="s">
        <v>640</v>
      </c>
      <c r="N20" s="218" t="s">
        <v>641</v>
      </c>
    </row>
    <row customHeight="1" ht="11.25">
      <c r="A21" s="218" t="s">
        <v>633</v>
      </c>
      <c r="B21" s="218" t="s">
        <v>15</v>
      </c>
      <c r="C21" s="218" t="s">
        <v>702</v>
      </c>
      <c r="D21" s="218" t="s">
        <v>703</v>
      </c>
      <c r="E21" s="218" t="s">
        <v>704</v>
      </c>
      <c r="F21" s="218" t="s">
        <v>705</v>
      </c>
      <c r="G21" s="218" t="s">
        <v>71</v>
      </c>
      <c r="H21" s="218" t="s">
        <v>706</v>
      </c>
      <c r="I21" s="218" t="s">
        <v>664</v>
      </c>
      <c r="J21" s="218" t="s">
        <v>706</v>
      </c>
      <c r="K21" s="218" t="s">
        <v>648</v>
      </c>
      <c r="L21" s="218" t="s">
        <v>648</v>
      </c>
      <c r="M21" s="218" t="s">
        <v>649</v>
      </c>
      <c r="N21" s="218" t="s">
        <v>641</v>
      </c>
    </row>
    <row customHeight="1" ht="11.25">
      <c r="A22" s="218" t="s">
        <v>633</v>
      </c>
      <c r="B22" s="218" t="s">
        <v>15</v>
      </c>
      <c r="C22" s="218" t="s">
        <v>707</v>
      </c>
      <c r="D22" s="218" t="s">
        <v>708</v>
      </c>
      <c r="E22" s="218" t="s">
        <v>709</v>
      </c>
      <c r="F22" s="218" t="s">
        <v>710</v>
      </c>
      <c r="G22" s="218" t="s">
        <v>71</v>
      </c>
      <c r="H22" s="218" t="s">
        <v>71</v>
      </c>
      <c r="I22" s="218" t="s">
        <v>664</v>
      </c>
      <c r="J22" s="218" t="s">
        <v>71</v>
      </c>
      <c r="K22" s="218" t="s">
        <v>648</v>
      </c>
      <c r="L22" s="218" t="s">
        <v>648</v>
      </c>
      <c r="M22" s="218" t="s">
        <v>649</v>
      </c>
      <c r="N22" s="218" t="s">
        <v>641</v>
      </c>
    </row>
    <row customHeight="1" ht="11.25">
      <c r="A23" s="218" t="s">
        <v>633</v>
      </c>
      <c r="B23" s="218" t="s">
        <v>15</v>
      </c>
      <c r="C23" s="218" t="s">
        <v>711</v>
      </c>
      <c r="D23" s="218" t="s">
        <v>712</v>
      </c>
      <c r="E23" s="218" t="s">
        <v>713</v>
      </c>
      <c r="F23" s="218" t="s">
        <v>548</v>
      </c>
      <c r="G23" s="218" t="s">
        <v>71</v>
      </c>
      <c r="H23" s="218" t="s">
        <v>71</v>
      </c>
      <c r="I23" s="218" t="s">
        <v>664</v>
      </c>
      <c r="J23" s="218" t="s">
        <v>71</v>
      </c>
      <c r="K23" s="218" t="s">
        <v>648</v>
      </c>
      <c r="L23" s="218" t="s">
        <v>648</v>
      </c>
      <c r="M23" s="218" t="s">
        <v>649</v>
      </c>
      <c r="N23" s="218" t="s">
        <v>641</v>
      </c>
    </row>
    <row customHeight="1" ht="11.25">
      <c r="A24" s="218" t="s">
        <v>633</v>
      </c>
      <c r="B24" s="218" t="s">
        <v>15</v>
      </c>
      <c r="C24" s="218" t="s">
        <v>714</v>
      </c>
      <c r="D24" s="218" t="s">
        <v>715</v>
      </c>
      <c r="E24" s="218" t="s">
        <v>716</v>
      </c>
      <c r="F24" s="218" t="s">
        <v>717</v>
      </c>
      <c r="G24" s="218" t="s">
        <v>71</v>
      </c>
      <c r="H24" s="218" t="s">
        <v>71</v>
      </c>
      <c r="I24" s="218" t="s">
        <v>718</v>
      </c>
      <c r="J24" s="218" t="s">
        <v>71</v>
      </c>
      <c r="K24" s="218" t="s">
        <v>648</v>
      </c>
      <c r="L24" s="218" t="s">
        <v>648</v>
      </c>
      <c r="M24" s="218" t="s">
        <v>649</v>
      </c>
      <c r="N24" s="218" t="s">
        <v>641</v>
      </c>
    </row>
    <row customHeight="1" ht="11.25">
      <c r="A25" s="218" t="s">
        <v>633</v>
      </c>
      <c r="B25" s="218" t="s">
        <v>15</v>
      </c>
      <c r="C25" s="218" t="s">
        <v>719</v>
      </c>
      <c r="D25" s="218" t="s">
        <v>720</v>
      </c>
      <c r="E25" s="218" t="s">
        <v>721</v>
      </c>
      <c r="F25" s="218" t="s">
        <v>722</v>
      </c>
      <c r="G25" s="218" t="s">
        <v>71</v>
      </c>
      <c r="H25" s="218" t="s">
        <v>71</v>
      </c>
      <c r="I25" s="218" t="s">
        <v>664</v>
      </c>
      <c r="J25" s="218" t="s">
        <v>71</v>
      </c>
      <c r="K25" s="218" t="s">
        <v>648</v>
      </c>
      <c r="L25" s="218" t="s">
        <v>648</v>
      </c>
      <c r="M25" s="218" t="s">
        <v>649</v>
      </c>
      <c r="N25" s="218" t="s">
        <v>641</v>
      </c>
    </row>
    <row customHeight="1" ht="11.25">
      <c r="A26" s="218" t="s">
        <v>633</v>
      </c>
      <c r="B26" s="218" t="s">
        <v>15</v>
      </c>
      <c r="C26" s="218" t="s">
        <v>723</v>
      </c>
      <c r="D26" s="218" t="s">
        <v>724</v>
      </c>
      <c r="E26" s="218" t="s">
        <v>725</v>
      </c>
      <c r="F26" s="218" t="s">
        <v>722</v>
      </c>
      <c r="G26" s="218" t="s">
        <v>71</v>
      </c>
      <c r="H26" s="218" t="s">
        <v>71</v>
      </c>
      <c r="I26" s="218" t="s">
        <v>646</v>
      </c>
      <c r="J26" s="218" t="s">
        <v>71</v>
      </c>
      <c r="K26" s="218" t="s">
        <v>639</v>
      </c>
      <c r="L26" s="218" t="s">
        <v>639</v>
      </c>
      <c r="M26" s="218" t="s">
        <v>640</v>
      </c>
      <c r="N26" s="218" t="s">
        <v>641</v>
      </c>
    </row>
    <row customHeight="1" ht="11.25">
      <c r="A27" s="218" t="s">
        <v>633</v>
      </c>
      <c r="B27" s="218" t="s">
        <v>15</v>
      </c>
      <c r="C27" s="218" t="s">
        <v>726</v>
      </c>
      <c r="D27" s="218" t="s">
        <v>727</v>
      </c>
      <c r="E27" s="218" t="s">
        <v>728</v>
      </c>
      <c r="F27" s="218" t="s">
        <v>729</v>
      </c>
      <c r="G27" s="218" t="s">
        <v>71</v>
      </c>
      <c r="H27" s="218" t="s">
        <v>730</v>
      </c>
      <c r="I27" s="218" t="s">
        <v>652</v>
      </c>
      <c r="J27" s="218" t="s">
        <v>730</v>
      </c>
      <c r="K27" s="218" t="s">
        <v>731</v>
      </c>
      <c r="L27" s="218" t="s">
        <v>731</v>
      </c>
      <c r="M27" s="218" t="s">
        <v>732</v>
      </c>
      <c r="N27" s="218" t="s">
        <v>641</v>
      </c>
    </row>
    <row customHeight="1" ht="11.25">
      <c r="A28" s="218" t="s">
        <v>633</v>
      </c>
      <c r="B28" s="218" t="s">
        <v>15</v>
      </c>
      <c r="C28" s="218" t="s">
        <v>726</v>
      </c>
      <c r="D28" s="218" t="s">
        <v>727</v>
      </c>
      <c r="E28" s="218" t="s">
        <v>728</v>
      </c>
      <c r="F28" s="218" t="s">
        <v>729</v>
      </c>
      <c r="G28" s="218" t="s">
        <v>71</v>
      </c>
      <c r="H28" s="218" t="s">
        <v>730</v>
      </c>
      <c r="I28" s="218" t="s">
        <v>733</v>
      </c>
      <c r="J28" s="218" t="s">
        <v>730</v>
      </c>
      <c r="K28" s="218" t="s">
        <v>639</v>
      </c>
      <c r="L28" s="218" t="s">
        <v>639</v>
      </c>
      <c r="M28" s="218" t="s">
        <v>640</v>
      </c>
      <c r="N28" s="218" t="s">
        <v>641</v>
      </c>
    </row>
    <row customHeight="1" ht="11.25">
      <c r="A29" s="218" t="s">
        <v>633</v>
      </c>
      <c r="B29" s="218" t="s">
        <v>15</v>
      </c>
      <c r="C29" s="218" t="s">
        <v>726</v>
      </c>
      <c r="D29" s="218" t="s">
        <v>727</v>
      </c>
      <c r="E29" s="218" t="s">
        <v>728</v>
      </c>
      <c r="F29" s="218" t="s">
        <v>729</v>
      </c>
      <c r="G29" s="218" t="s">
        <v>71</v>
      </c>
      <c r="H29" s="218" t="s">
        <v>730</v>
      </c>
      <c r="I29" s="218" t="s">
        <v>734</v>
      </c>
      <c r="J29" s="218" t="s">
        <v>730</v>
      </c>
      <c r="K29" s="218" t="s">
        <v>73</v>
      </c>
      <c r="L29" s="218" t="s">
        <v>73</v>
      </c>
      <c r="M29" s="218" t="s">
        <v>735</v>
      </c>
      <c r="N29" s="218" t="s">
        <v>641</v>
      </c>
    </row>
    <row customHeight="1" ht="11.25">
      <c r="A30" s="218" t="s">
        <v>633</v>
      </c>
      <c r="B30" s="218" t="s">
        <v>15</v>
      </c>
      <c r="C30" s="218" t="s">
        <v>736</v>
      </c>
      <c r="D30" s="218" t="s">
        <v>737</v>
      </c>
      <c r="E30" s="218" t="s">
        <v>738</v>
      </c>
      <c r="F30" s="218" t="s">
        <v>683</v>
      </c>
      <c r="G30" s="218" t="s">
        <v>71</v>
      </c>
      <c r="H30" s="218" t="s">
        <v>71</v>
      </c>
      <c r="I30" s="218" t="s">
        <v>685</v>
      </c>
      <c r="J30" s="218" t="s">
        <v>71</v>
      </c>
      <c r="K30" s="218" t="s">
        <v>639</v>
      </c>
      <c r="L30" s="218" t="s">
        <v>639</v>
      </c>
      <c r="M30" s="218" t="s">
        <v>640</v>
      </c>
      <c r="N30" s="218" t="s">
        <v>641</v>
      </c>
    </row>
    <row customHeight="1" ht="11.25">
      <c r="A31" s="218" t="s">
        <v>633</v>
      </c>
      <c r="B31" s="218" t="s">
        <v>15</v>
      </c>
      <c r="C31" s="218" t="s">
        <v>739</v>
      </c>
      <c r="D31" s="218" t="s">
        <v>740</v>
      </c>
      <c r="E31" s="218" t="s">
        <v>741</v>
      </c>
      <c r="F31" s="218" t="s">
        <v>674</v>
      </c>
      <c r="G31" s="218" t="s">
        <v>71</v>
      </c>
      <c r="H31" s="218" t="s">
        <v>71</v>
      </c>
      <c r="I31" s="218" t="s">
        <v>742</v>
      </c>
      <c r="J31" s="218" t="s">
        <v>71</v>
      </c>
      <c r="K31" s="218" t="s">
        <v>639</v>
      </c>
      <c r="L31" s="218" t="s">
        <v>639</v>
      </c>
      <c r="M31" s="218" t="s">
        <v>640</v>
      </c>
      <c r="N31" s="218" t="s">
        <v>641</v>
      </c>
    </row>
    <row customHeight="1" ht="11.25">
      <c r="A32" s="218" t="s">
        <v>633</v>
      </c>
      <c r="B32" s="218" t="s">
        <v>15</v>
      </c>
      <c r="C32" s="218" t="s">
        <v>743</v>
      </c>
      <c r="D32" s="218" t="s">
        <v>744</v>
      </c>
      <c r="E32" s="218" t="s">
        <v>745</v>
      </c>
      <c r="F32" s="218" t="s">
        <v>668</v>
      </c>
      <c r="G32" s="218" t="s">
        <v>71</v>
      </c>
      <c r="H32" s="218" t="s">
        <v>71</v>
      </c>
      <c r="I32" s="218" t="s">
        <v>664</v>
      </c>
      <c r="J32" s="218" t="s">
        <v>71</v>
      </c>
      <c r="K32" s="218" t="s">
        <v>648</v>
      </c>
      <c r="L32" s="218" t="s">
        <v>648</v>
      </c>
      <c r="M32" s="218" t="s">
        <v>649</v>
      </c>
      <c r="N32" s="218" t="s">
        <v>641</v>
      </c>
    </row>
    <row customHeight="1" ht="11.25">
      <c r="A33" s="218" t="s">
        <v>633</v>
      </c>
      <c r="B33" s="218" t="s">
        <v>15</v>
      </c>
      <c r="C33" s="218" t="s">
        <v>746</v>
      </c>
      <c r="D33" s="218" t="s">
        <v>747</v>
      </c>
      <c r="E33" s="218" t="s">
        <v>748</v>
      </c>
      <c r="F33" s="218" t="s">
        <v>749</v>
      </c>
      <c r="G33" s="218" t="s">
        <v>71</v>
      </c>
      <c r="H33" s="218" t="s">
        <v>71</v>
      </c>
      <c r="I33" s="218" t="s">
        <v>664</v>
      </c>
      <c r="J33" s="218" t="s">
        <v>71</v>
      </c>
      <c r="K33" s="218" t="s">
        <v>648</v>
      </c>
      <c r="L33" s="218" t="s">
        <v>648</v>
      </c>
      <c r="M33" s="218" t="s">
        <v>649</v>
      </c>
      <c r="N33" s="218" t="s">
        <v>641</v>
      </c>
    </row>
    <row customHeight="1" ht="11.25">
      <c r="A34" s="218" t="s">
        <v>633</v>
      </c>
      <c r="B34" s="218" t="s">
        <v>15</v>
      </c>
      <c r="C34" s="218" t="s">
        <v>750</v>
      </c>
      <c r="D34" s="218" t="s">
        <v>751</v>
      </c>
      <c r="E34" s="218" t="s">
        <v>752</v>
      </c>
      <c r="F34" s="218" t="s">
        <v>668</v>
      </c>
      <c r="G34" s="218" t="s">
        <v>71</v>
      </c>
      <c r="H34" s="218" t="s">
        <v>71</v>
      </c>
      <c r="I34" s="218" t="s">
        <v>664</v>
      </c>
      <c r="J34" s="218" t="s">
        <v>71</v>
      </c>
      <c r="K34" s="218" t="s">
        <v>648</v>
      </c>
      <c r="L34" s="218" t="s">
        <v>648</v>
      </c>
      <c r="M34" s="218" t="s">
        <v>649</v>
      </c>
      <c r="N34" s="218" t="s">
        <v>641</v>
      </c>
    </row>
    <row customHeight="1" ht="11.25">
      <c r="A35" s="218" t="s">
        <v>633</v>
      </c>
      <c r="B35" s="218" t="s">
        <v>15</v>
      </c>
      <c r="C35" s="218" t="s">
        <v>753</v>
      </c>
      <c r="D35" s="218" t="s">
        <v>754</v>
      </c>
      <c r="E35" s="218" t="s">
        <v>709</v>
      </c>
      <c r="F35" s="218" t="s">
        <v>755</v>
      </c>
      <c r="G35" s="218" t="s">
        <v>756</v>
      </c>
      <c r="H35" s="218" t="s">
        <v>71</v>
      </c>
      <c r="I35" s="218" t="s">
        <v>664</v>
      </c>
      <c r="J35" s="218" t="s">
        <v>71</v>
      </c>
      <c r="K35" s="218" t="s">
        <v>648</v>
      </c>
      <c r="L35" s="218" t="s">
        <v>648</v>
      </c>
      <c r="M35" s="218" t="s">
        <v>649</v>
      </c>
      <c r="N35" s="218" t="s">
        <v>641</v>
      </c>
    </row>
    <row customHeight="1" ht="11.25">
      <c r="A36" s="218" t="s">
        <v>633</v>
      </c>
      <c r="B36" s="218" t="s">
        <v>15</v>
      </c>
      <c r="C36" s="218" t="s">
        <v>757</v>
      </c>
      <c r="D36" s="218" t="s">
        <v>758</v>
      </c>
      <c r="E36" s="218" t="s">
        <v>759</v>
      </c>
      <c r="F36" s="218" t="s">
        <v>683</v>
      </c>
      <c r="G36" s="218" t="s">
        <v>71</v>
      </c>
      <c r="H36" s="218" t="s">
        <v>71</v>
      </c>
      <c r="I36" s="218" t="s">
        <v>664</v>
      </c>
      <c r="J36" s="218" t="s">
        <v>71</v>
      </c>
      <c r="K36" s="218" t="s">
        <v>648</v>
      </c>
      <c r="L36" s="218" t="s">
        <v>648</v>
      </c>
      <c r="M36" s="218" t="s">
        <v>649</v>
      </c>
      <c r="N36" s="218" t="s">
        <v>641</v>
      </c>
    </row>
    <row customHeight="1" ht="11.25">
      <c r="A37" s="218" t="s">
        <v>633</v>
      </c>
      <c r="B37" s="218" t="s">
        <v>15</v>
      </c>
      <c r="C37" s="218" t="s">
        <v>760</v>
      </c>
      <c r="D37" s="218" t="s">
        <v>761</v>
      </c>
      <c r="E37" s="218" t="s">
        <v>762</v>
      </c>
      <c r="F37" s="218" t="s">
        <v>705</v>
      </c>
      <c r="G37" s="218" t="s">
        <v>71</v>
      </c>
      <c r="H37" s="218" t="s">
        <v>71</v>
      </c>
      <c r="I37" s="218" t="s">
        <v>664</v>
      </c>
      <c r="J37" s="218" t="s">
        <v>71</v>
      </c>
      <c r="K37" s="218" t="s">
        <v>648</v>
      </c>
      <c r="L37" s="218" t="s">
        <v>648</v>
      </c>
      <c r="M37" s="218" t="s">
        <v>649</v>
      </c>
      <c r="N37" s="218" t="s">
        <v>641</v>
      </c>
    </row>
    <row customHeight="1" ht="11.25">
      <c r="A38" s="218" t="s">
        <v>633</v>
      </c>
      <c r="B38" s="218" t="s">
        <v>15</v>
      </c>
      <c r="C38" s="218" t="s">
        <v>763</v>
      </c>
      <c r="D38" s="218" t="s">
        <v>764</v>
      </c>
      <c r="E38" s="218" t="s">
        <v>765</v>
      </c>
      <c r="F38" s="218" t="s">
        <v>766</v>
      </c>
      <c r="G38" s="218" t="s">
        <v>71</v>
      </c>
      <c r="H38" s="218" t="s">
        <v>71</v>
      </c>
      <c r="I38" s="218" t="s">
        <v>767</v>
      </c>
      <c r="J38" s="218" t="s">
        <v>71</v>
      </c>
      <c r="K38" s="218" t="s">
        <v>639</v>
      </c>
      <c r="L38" s="218" t="s">
        <v>639</v>
      </c>
      <c r="M38" s="218" t="s">
        <v>640</v>
      </c>
      <c r="N38" s="218" t="s">
        <v>641</v>
      </c>
    </row>
    <row customHeight="1" ht="11.25">
      <c r="A39" s="218" t="s">
        <v>633</v>
      </c>
      <c r="B39" s="218" t="s">
        <v>15</v>
      </c>
      <c r="C39" s="218" t="s">
        <v>768</v>
      </c>
      <c r="D39" s="218" t="s">
        <v>769</v>
      </c>
      <c r="E39" s="218" t="s">
        <v>770</v>
      </c>
      <c r="F39" s="218" t="s">
        <v>771</v>
      </c>
      <c r="G39" s="218" t="s">
        <v>71</v>
      </c>
      <c r="H39" s="218" t="s">
        <v>71</v>
      </c>
      <c r="I39" s="218" t="s">
        <v>646</v>
      </c>
      <c r="J39" s="218" t="s">
        <v>71</v>
      </c>
      <c r="K39" s="218" t="s">
        <v>639</v>
      </c>
      <c r="L39" s="218" t="s">
        <v>639</v>
      </c>
      <c r="M39" s="218" t="s">
        <v>640</v>
      </c>
      <c r="N39" s="218" t="s">
        <v>641</v>
      </c>
    </row>
    <row customHeight="1" ht="11.25">
      <c r="A40" s="218" t="s">
        <v>633</v>
      </c>
      <c r="B40" s="218" t="s">
        <v>15</v>
      </c>
      <c r="C40" s="218" t="s">
        <v>768</v>
      </c>
      <c r="D40" s="218" t="s">
        <v>769</v>
      </c>
      <c r="E40" s="218" t="s">
        <v>770</v>
      </c>
      <c r="F40" s="218" t="s">
        <v>771</v>
      </c>
      <c r="G40" s="218" t="s">
        <v>71</v>
      </c>
      <c r="H40" s="218" t="s">
        <v>71</v>
      </c>
      <c r="I40" s="218" t="s">
        <v>664</v>
      </c>
      <c r="J40" s="218" t="s">
        <v>71</v>
      </c>
      <c r="K40" s="218" t="s">
        <v>648</v>
      </c>
      <c r="L40" s="218" t="s">
        <v>648</v>
      </c>
      <c r="M40" s="218" t="s">
        <v>649</v>
      </c>
      <c r="N40" s="218" t="s">
        <v>641</v>
      </c>
    </row>
    <row customHeight="1" ht="11.25">
      <c r="A41" s="218" t="s">
        <v>633</v>
      </c>
      <c r="B41" s="218" t="s">
        <v>15</v>
      </c>
      <c r="C41" s="218" t="s">
        <v>772</v>
      </c>
      <c r="D41" s="218" t="s">
        <v>773</v>
      </c>
      <c r="E41" s="218" t="s">
        <v>774</v>
      </c>
      <c r="F41" s="218" t="s">
        <v>775</v>
      </c>
      <c r="G41" s="218" t="s">
        <v>71</v>
      </c>
      <c r="H41" s="218" t="s">
        <v>71</v>
      </c>
      <c r="I41" s="218" t="s">
        <v>664</v>
      </c>
      <c r="J41" s="218" t="s">
        <v>71</v>
      </c>
      <c r="K41" s="218" t="s">
        <v>648</v>
      </c>
      <c r="L41" s="218" t="s">
        <v>648</v>
      </c>
      <c r="M41" s="218" t="s">
        <v>649</v>
      </c>
      <c r="N41" s="218" t="s">
        <v>641</v>
      </c>
    </row>
    <row customHeight="1" ht="11.25">
      <c r="A42" s="218" t="s">
        <v>633</v>
      </c>
      <c r="B42" s="218" t="s">
        <v>15</v>
      </c>
      <c r="C42" s="218" t="s">
        <v>776</v>
      </c>
      <c r="D42" s="218" t="s">
        <v>777</v>
      </c>
      <c r="E42" s="218" t="s">
        <v>778</v>
      </c>
      <c r="F42" s="218" t="s">
        <v>779</v>
      </c>
      <c r="G42" s="218" t="s">
        <v>71</v>
      </c>
      <c r="H42" s="218" t="s">
        <v>71</v>
      </c>
      <c r="I42" s="218" t="s">
        <v>646</v>
      </c>
      <c r="J42" s="218" t="s">
        <v>71</v>
      </c>
      <c r="K42" s="218" t="s">
        <v>639</v>
      </c>
      <c r="L42" s="218" t="s">
        <v>639</v>
      </c>
      <c r="M42" s="218" t="s">
        <v>640</v>
      </c>
      <c r="N42" s="218" t="s">
        <v>641</v>
      </c>
    </row>
    <row customHeight="1" ht="11.25">
      <c r="A43" s="218" t="s">
        <v>633</v>
      </c>
      <c r="B43" s="218" t="s">
        <v>15</v>
      </c>
      <c r="C43" s="218" t="s">
        <v>776</v>
      </c>
      <c r="D43" s="218" t="s">
        <v>777</v>
      </c>
      <c r="E43" s="218" t="s">
        <v>778</v>
      </c>
      <c r="F43" s="218" t="s">
        <v>779</v>
      </c>
      <c r="G43" s="218" t="s">
        <v>71</v>
      </c>
      <c r="H43" s="218" t="s">
        <v>71</v>
      </c>
      <c r="I43" s="218" t="s">
        <v>664</v>
      </c>
      <c r="J43" s="218" t="s">
        <v>71</v>
      </c>
      <c r="K43" s="218" t="s">
        <v>648</v>
      </c>
      <c r="L43" s="218" t="s">
        <v>648</v>
      </c>
      <c r="M43" s="218" t="s">
        <v>649</v>
      </c>
      <c r="N43" s="218" t="s">
        <v>641</v>
      </c>
    </row>
    <row customHeight="1" ht="11.25">
      <c r="A44" s="218" t="s">
        <v>633</v>
      </c>
      <c r="B44" s="218" t="s">
        <v>15</v>
      </c>
      <c r="C44" s="218" t="s">
        <v>780</v>
      </c>
      <c r="D44" s="218" t="s">
        <v>781</v>
      </c>
      <c r="E44" s="218" t="s">
        <v>782</v>
      </c>
      <c r="F44" s="218" t="s">
        <v>783</v>
      </c>
      <c r="G44" s="218" t="s">
        <v>784</v>
      </c>
      <c r="H44" s="218" t="s">
        <v>71</v>
      </c>
      <c r="I44" s="218" t="s">
        <v>646</v>
      </c>
      <c r="J44" s="218" t="s">
        <v>71</v>
      </c>
      <c r="K44" s="218" t="s">
        <v>639</v>
      </c>
      <c r="L44" s="218" t="s">
        <v>639</v>
      </c>
      <c r="M44" s="218" t="s">
        <v>640</v>
      </c>
      <c r="N44" s="218" t="s">
        <v>641</v>
      </c>
    </row>
    <row customHeight="1" ht="11.25">
      <c r="A45" s="218" t="s">
        <v>633</v>
      </c>
      <c r="B45" s="218" t="s">
        <v>15</v>
      </c>
      <c r="C45" s="218" t="s">
        <v>785</v>
      </c>
      <c r="D45" s="218" t="s">
        <v>786</v>
      </c>
      <c r="E45" s="218" t="s">
        <v>787</v>
      </c>
      <c r="F45" s="218" t="s">
        <v>783</v>
      </c>
      <c r="G45" s="218" t="s">
        <v>71</v>
      </c>
      <c r="H45" s="218" t="s">
        <v>71</v>
      </c>
      <c r="I45" s="218" t="s">
        <v>788</v>
      </c>
      <c r="J45" s="218" t="s">
        <v>71</v>
      </c>
      <c r="K45" s="218" t="s">
        <v>731</v>
      </c>
      <c r="L45" s="218" t="s">
        <v>731</v>
      </c>
      <c r="M45" s="218" t="s">
        <v>732</v>
      </c>
      <c r="N45" s="218" t="s">
        <v>641</v>
      </c>
    </row>
    <row customHeight="1" ht="11.25">
      <c r="A46" s="218" t="s">
        <v>633</v>
      </c>
      <c r="B46" s="218" t="s">
        <v>15</v>
      </c>
      <c r="C46" s="218" t="s">
        <v>789</v>
      </c>
      <c r="D46" s="218" t="s">
        <v>790</v>
      </c>
      <c r="E46" s="218" t="s">
        <v>791</v>
      </c>
      <c r="F46" s="218" t="s">
        <v>705</v>
      </c>
      <c r="G46" s="218" t="s">
        <v>71</v>
      </c>
      <c r="H46" s="218" t="s">
        <v>71</v>
      </c>
      <c r="I46" s="218" t="s">
        <v>664</v>
      </c>
      <c r="J46" s="218" t="s">
        <v>71</v>
      </c>
      <c r="K46" s="218" t="s">
        <v>648</v>
      </c>
      <c r="L46" s="218" t="s">
        <v>648</v>
      </c>
      <c r="M46" s="218" t="s">
        <v>649</v>
      </c>
      <c r="N46" s="218" t="s">
        <v>641</v>
      </c>
    </row>
    <row customHeight="1" ht="11.25">
      <c r="A47" s="218" t="s">
        <v>633</v>
      </c>
      <c r="B47" s="218" t="s">
        <v>15</v>
      </c>
      <c r="C47" s="218" t="s">
        <v>792</v>
      </c>
      <c r="D47" s="218" t="s">
        <v>793</v>
      </c>
      <c r="E47" s="218" t="s">
        <v>794</v>
      </c>
      <c r="F47" s="218" t="s">
        <v>755</v>
      </c>
      <c r="G47" s="218" t="s">
        <v>71</v>
      </c>
      <c r="H47" s="218" t="s">
        <v>71</v>
      </c>
      <c r="I47" s="218" t="s">
        <v>652</v>
      </c>
      <c r="J47" s="218" t="s">
        <v>71</v>
      </c>
      <c r="K47" s="218" t="s">
        <v>731</v>
      </c>
      <c r="L47" s="218" t="s">
        <v>731</v>
      </c>
      <c r="M47" s="218" t="s">
        <v>732</v>
      </c>
      <c r="N47" s="218" t="s">
        <v>641</v>
      </c>
    </row>
    <row customHeight="1" ht="11.25">
      <c r="A48" s="218" t="s">
        <v>633</v>
      </c>
      <c r="B48" s="218" t="s">
        <v>15</v>
      </c>
      <c r="C48" s="218" t="s">
        <v>792</v>
      </c>
      <c r="D48" s="218" t="s">
        <v>793</v>
      </c>
      <c r="E48" s="218" t="s">
        <v>794</v>
      </c>
      <c r="F48" s="218" t="s">
        <v>755</v>
      </c>
      <c r="G48" s="218" t="s">
        <v>71</v>
      </c>
      <c r="H48" s="218" t="s">
        <v>71</v>
      </c>
      <c r="I48" s="218" t="s">
        <v>795</v>
      </c>
      <c r="J48" s="218" t="s">
        <v>71</v>
      </c>
      <c r="K48" s="218" t="s">
        <v>731</v>
      </c>
      <c r="L48" s="218" t="s">
        <v>731</v>
      </c>
      <c r="M48" s="218" t="s">
        <v>732</v>
      </c>
      <c r="N48" s="218" t="s">
        <v>641</v>
      </c>
    </row>
    <row customHeight="1" ht="11.25">
      <c r="A49" s="218" t="s">
        <v>633</v>
      </c>
      <c r="B49" s="218" t="s">
        <v>15</v>
      </c>
      <c r="C49" s="218" t="s">
        <v>792</v>
      </c>
      <c r="D49" s="218" t="s">
        <v>793</v>
      </c>
      <c r="E49" s="218" t="s">
        <v>794</v>
      </c>
      <c r="F49" s="218" t="s">
        <v>755</v>
      </c>
      <c r="G49" s="218" t="s">
        <v>71</v>
      </c>
      <c r="H49" s="218" t="s">
        <v>71</v>
      </c>
      <c r="I49" s="218" t="s">
        <v>796</v>
      </c>
      <c r="J49" s="218" t="s">
        <v>71</v>
      </c>
      <c r="K49" s="218" t="s">
        <v>639</v>
      </c>
      <c r="L49" s="218" t="s">
        <v>639</v>
      </c>
      <c r="M49" s="218" t="s">
        <v>640</v>
      </c>
      <c r="N49" s="218" t="s">
        <v>641</v>
      </c>
    </row>
    <row customHeight="1" ht="11.25">
      <c r="A50" s="218" t="s">
        <v>633</v>
      </c>
      <c r="B50" s="218" t="s">
        <v>15</v>
      </c>
      <c r="C50" s="218" t="s">
        <v>792</v>
      </c>
      <c r="D50" s="218" t="s">
        <v>793</v>
      </c>
      <c r="E50" s="218" t="s">
        <v>794</v>
      </c>
      <c r="F50" s="218" t="s">
        <v>755</v>
      </c>
      <c r="G50" s="218" t="s">
        <v>71</v>
      </c>
      <c r="H50" s="218" t="s">
        <v>71</v>
      </c>
      <c r="I50" s="218" t="s">
        <v>797</v>
      </c>
      <c r="J50" s="218" t="s">
        <v>71</v>
      </c>
      <c r="K50" s="218" t="s">
        <v>639</v>
      </c>
      <c r="L50" s="218" t="s">
        <v>639</v>
      </c>
      <c r="M50" s="218" t="s">
        <v>640</v>
      </c>
      <c r="N50" s="218" t="s">
        <v>641</v>
      </c>
    </row>
    <row customHeight="1" ht="11.25">
      <c r="A51" s="218" t="s">
        <v>633</v>
      </c>
      <c r="B51" s="218" t="s">
        <v>15</v>
      </c>
      <c r="C51" s="218" t="s">
        <v>792</v>
      </c>
      <c r="D51" s="218" t="s">
        <v>793</v>
      </c>
      <c r="E51" s="218" t="s">
        <v>794</v>
      </c>
      <c r="F51" s="218" t="s">
        <v>755</v>
      </c>
      <c r="G51" s="218" t="s">
        <v>71</v>
      </c>
      <c r="H51" s="218" t="s">
        <v>71</v>
      </c>
      <c r="I51" s="218" t="s">
        <v>664</v>
      </c>
      <c r="J51" s="218" t="s">
        <v>71</v>
      </c>
      <c r="K51" s="218" t="s">
        <v>648</v>
      </c>
      <c r="L51" s="218" t="s">
        <v>648</v>
      </c>
      <c r="M51" s="218" t="s">
        <v>649</v>
      </c>
      <c r="N51" s="218" t="s">
        <v>641</v>
      </c>
    </row>
    <row customHeight="1" ht="11.25">
      <c r="A52" s="218" t="s">
        <v>633</v>
      </c>
      <c r="B52" s="218" t="s">
        <v>15</v>
      </c>
      <c r="C52" s="218" t="s">
        <v>798</v>
      </c>
      <c r="D52" s="218" t="s">
        <v>799</v>
      </c>
      <c r="E52" s="218" t="s">
        <v>800</v>
      </c>
      <c r="F52" s="218" t="s">
        <v>717</v>
      </c>
      <c r="G52" s="218" t="s">
        <v>801</v>
      </c>
      <c r="H52" s="218" t="s">
        <v>71</v>
      </c>
      <c r="I52" s="218" t="s">
        <v>646</v>
      </c>
      <c r="J52" s="218" t="s">
        <v>71</v>
      </c>
      <c r="K52" s="218" t="s">
        <v>639</v>
      </c>
      <c r="L52" s="218" t="s">
        <v>639</v>
      </c>
      <c r="M52" s="218" t="s">
        <v>640</v>
      </c>
      <c r="N52" s="218" t="s">
        <v>641</v>
      </c>
    </row>
    <row customHeight="1" ht="11.25">
      <c r="A53" s="218" t="s">
        <v>633</v>
      </c>
      <c r="B53" s="218" t="s">
        <v>15</v>
      </c>
      <c r="C53" s="218" t="s">
        <v>798</v>
      </c>
      <c r="D53" s="218" t="s">
        <v>799</v>
      </c>
      <c r="E53" s="218" t="s">
        <v>800</v>
      </c>
      <c r="F53" s="218" t="s">
        <v>717</v>
      </c>
      <c r="G53" s="218" t="s">
        <v>801</v>
      </c>
      <c r="H53" s="218" t="s">
        <v>71</v>
      </c>
      <c r="I53" s="218" t="s">
        <v>652</v>
      </c>
      <c r="J53" s="218" t="s">
        <v>71</v>
      </c>
      <c r="K53" s="218" t="s">
        <v>731</v>
      </c>
      <c r="L53" s="218" t="s">
        <v>731</v>
      </c>
      <c r="M53" s="218" t="s">
        <v>732</v>
      </c>
      <c r="N53" s="218" t="s">
        <v>641</v>
      </c>
    </row>
    <row customHeight="1" ht="11.25">
      <c r="A54" s="218" t="s">
        <v>633</v>
      </c>
      <c r="B54" s="218" t="s">
        <v>15</v>
      </c>
      <c r="C54" s="218" t="s">
        <v>798</v>
      </c>
      <c r="D54" s="218" t="s">
        <v>799</v>
      </c>
      <c r="E54" s="218" t="s">
        <v>800</v>
      </c>
      <c r="F54" s="218" t="s">
        <v>717</v>
      </c>
      <c r="G54" s="218" t="s">
        <v>801</v>
      </c>
      <c r="H54" s="218" t="s">
        <v>71</v>
      </c>
      <c r="I54" s="218" t="s">
        <v>802</v>
      </c>
      <c r="J54" s="218" t="s">
        <v>71</v>
      </c>
      <c r="K54" s="218" t="s">
        <v>731</v>
      </c>
      <c r="L54" s="218" t="s">
        <v>731</v>
      </c>
      <c r="M54" s="218" t="s">
        <v>732</v>
      </c>
      <c r="N54" s="218" t="s">
        <v>641</v>
      </c>
    </row>
    <row customHeight="1" ht="11.25">
      <c r="A55" s="218" t="s">
        <v>633</v>
      </c>
      <c r="B55" s="218" t="s">
        <v>15</v>
      </c>
      <c r="C55" s="218" t="s">
        <v>798</v>
      </c>
      <c r="D55" s="218" t="s">
        <v>799</v>
      </c>
      <c r="E55" s="218" t="s">
        <v>800</v>
      </c>
      <c r="F55" s="218" t="s">
        <v>717</v>
      </c>
      <c r="G55" s="218" t="s">
        <v>801</v>
      </c>
      <c r="H55" s="218" t="s">
        <v>71</v>
      </c>
      <c r="I55" s="218" t="s">
        <v>664</v>
      </c>
      <c r="J55" s="218" t="s">
        <v>71</v>
      </c>
      <c r="K55" s="218" t="s">
        <v>648</v>
      </c>
      <c r="L55" s="218" t="s">
        <v>648</v>
      </c>
      <c r="M55" s="218" t="s">
        <v>649</v>
      </c>
      <c r="N55" s="218" t="s">
        <v>641</v>
      </c>
    </row>
    <row customHeight="1" ht="11.25">
      <c r="A56" s="218" t="s">
        <v>633</v>
      </c>
      <c r="B56" s="218" t="s">
        <v>15</v>
      </c>
      <c r="C56" s="218" t="s">
        <v>803</v>
      </c>
      <c r="D56" s="218" t="s">
        <v>804</v>
      </c>
      <c r="E56" s="218" t="s">
        <v>805</v>
      </c>
      <c r="F56" s="218" t="s">
        <v>806</v>
      </c>
      <c r="G56" s="218" t="s">
        <v>71</v>
      </c>
      <c r="H56" s="218" t="s">
        <v>71</v>
      </c>
      <c r="I56" s="218" t="s">
        <v>652</v>
      </c>
      <c r="J56" s="218" t="s">
        <v>71</v>
      </c>
      <c r="K56" s="218" t="s">
        <v>731</v>
      </c>
      <c r="L56" s="218" t="s">
        <v>731</v>
      </c>
      <c r="M56" s="218" t="s">
        <v>732</v>
      </c>
      <c r="N56" s="218" t="s">
        <v>641</v>
      </c>
    </row>
    <row customHeight="1" ht="11.25">
      <c r="A57" s="218" t="s">
        <v>633</v>
      </c>
      <c r="B57" s="218" t="s">
        <v>15</v>
      </c>
      <c r="C57" s="218" t="s">
        <v>803</v>
      </c>
      <c r="D57" s="218" t="s">
        <v>804</v>
      </c>
      <c r="E57" s="218" t="s">
        <v>805</v>
      </c>
      <c r="F57" s="218" t="s">
        <v>806</v>
      </c>
      <c r="G57" s="218" t="s">
        <v>71</v>
      </c>
      <c r="H57" s="218" t="s">
        <v>71</v>
      </c>
      <c r="I57" s="218" t="s">
        <v>664</v>
      </c>
      <c r="J57" s="218" t="s">
        <v>71</v>
      </c>
      <c r="K57" s="218" t="s">
        <v>648</v>
      </c>
      <c r="L57" s="218" t="s">
        <v>648</v>
      </c>
      <c r="M57" s="218" t="s">
        <v>649</v>
      </c>
      <c r="N57" s="218" t="s">
        <v>641</v>
      </c>
    </row>
    <row customHeight="1" ht="11.25">
      <c r="A58" s="218" t="s">
        <v>633</v>
      </c>
      <c r="B58" s="218" t="s">
        <v>15</v>
      </c>
      <c r="C58" s="218" t="s">
        <v>807</v>
      </c>
      <c r="D58" s="218" t="s">
        <v>808</v>
      </c>
      <c r="E58" s="218" t="s">
        <v>809</v>
      </c>
      <c r="F58" s="218" t="s">
        <v>810</v>
      </c>
      <c r="G58" s="218" t="s">
        <v>71</v>
      </c>
      <c r="H58" s="218" t="s">
        <v>71</v>
      </c>
      <c r="I58" s="218" t="s">
        <v>811</v>
      </c>
      <c r="J58" s="218" t="s">
        <v>71</v>
      </c>
      <c r="K58" s="218" t="s">
        <v>639</v>
      </c>
      <c r="L58" s="218" t="s">
        <v>812</v>
      </c>
      <c r="M58" s="218" t="s">
        <v>813</v>
      </c>
      <c r="N58" s="218" t="s">
        <v>641</v>
      </c>
    </row>
    <row customHeight="1" ht="11.25">
      <c r="A59" s="218" t="s">
        <v>633</v>
      </c>
      <c r="B59" s="218" t="s">
        <v>15</v>
      </c>
      <c r="C59" s="218" t="s">
        <v>807</v>
      </c>
      <c r="D59" s="218" t="s">
        <v>808</v>
      </c>
      <c r="E59" s="218" t="s">
        <v>809</v>
      </c>
      <c r="F59" s="218" t="s">
        <v>810</v>
      </c>
      <c r="G59" s="218" t="s">
        <v>71</v>
      </c>
      <c r="H59" s="218" t="s">
        <v>71</v>
      </c>
      <c r="I59" s="218" t="s">
        <v>811</v>
      </c>
      <c r="J59" s="218" t="s">
        <v>71</v>
      </c>
      <c r="K59" s="218" t="s">
        <v>73</v>
      </c>
      <c r="L59" s="218" t="s">
        <v>812</v>
      </c>
      <c r="M59" s="218" t="s">
        <v>813</v>
      </c>
      <c r="N59" s="218" t="s">
        <v>641</v>
      </c>
    </row>
    <row customHeight="1" ht="11.25">
      <c r="A60" s="218" t="s">
        <v>633</v>
      </c>
      <c r="B60" s="218" t="s">
        <v>15</v>
      </c>
      <c r="C60" s="218" t="s">
        <v>814</v>
      </c>
      <c r="D60" s="218" t="s">
        <v>815</v>
      </c>
      <c r="E60" s="218" t="s">
        <v>816</v>
      </c>
      <c r="F60" s="218" t="s">
        <v>817</v>
      </c>
      <c r="G60" s="218" t="s">
        <v>71</v>
      </c>
      <c r="H60" s="218" t="s">
        <v>71</v>
      </c>
      <c r="I60" s="218" t="s">
        <v>646</v>
      </c>
      <c r="J60" s="218" t="s">
        <v>71</v>
      </c>
      <c r="K60" s="218" t="s">
        <v>639</v>
      </c>
      <c r="L60" s="218" t="s">
        <v>639</v>
      </c>
      <c r="M60" s="218" t="s">
        <v>640</v>
      </c>
      <c r="N60" s="218" t="s">
        <v>641</v>
      </c>
    </row>
    <row customHeight="1" ht="11.25">
      <c r="A61" s="218" t="s">
        <v>633</v>
      </c>
      <c r="B61" s="218" t="s">
        <v>15</v>
      </c>
      <c r="C61" s="218" t="s">
        <v>818</v>
      </c>
      <c r="D61" s="218" t="s">
        <v>819</v>
      </c>
      <c r="E61" s="218" t="s">
        <v>820</v>
      </c>
      <c r="F61" s="218" t="s">
        <v>821</v>
      </c>
      <c r="G61" s="218" t="s">
        <v>71</v>
      </c>
      <c r="H61" s="218" t="s">
        <v>71</v>
      </c>
      <c r="I61" s="218" t="s">
        <v>647</v>
      </c>
      <c r="J61" s="218" t="s">
        <v>71</v>
      </c>
      <c r="K61" s="218" t="s">
        <v>648</v>
      </c>
      <c r="L61" s="218" t="s">
        <v>648</v>
      </c>
      <c r="M61" s="218" t="s">
        <v>649</v>
      </c>
      <c r="N61" s="218" t="s">
        <v>641</v>
      </c>
    </row>
    <row customHeight="1" ht="11.25">
      <c r="A62" s="218" t="s">
        <v>633</v>
      </c>
      <c r="B62" s="218" t="s">
        <v>15</v>
      </c>
      <c r="C62" s="218" t="s">
        <v>822</v>
      </c>
      <c r="D62" s="218" t="s">
        <v>823</v>
      </c>
      <c r="E62" s="218" t="s">
        <v>824</v>
      </c>
      <c r="F62" s="218" t="s">
        <v>821</v>
      </c>
      <c r="G62" s="218" t="s">
        <v>71</v>
      </c>
      <c r="H62" s="218" t="s">
        <v>71</v>
      </c>
      <c r="I62" s="218" t="s">
        <v>647</v>
      </c>
      <c r="J62" s="218" t="s">
        <v>71</v>
      </c>
      <c r="K62" s="218" t="s">
        <v>648</v>
      </c>
      <c r="L62" s="218" t="s">
        <v>648</v>
      </c>
      <c r="M62" s="218" t="s">
        <v>649</v>
      </c>
      <c r="N62" s="218" t="s">
        <v>641</v>
      </c>
    </row>
    <row customHeight="1" ht="11.25">
      <c r="A63" s="218" t="s">
        <v>633</v>
      </c>
      <c r="B63" s="218" t="s">
        <v>15</v>
      </c>
      <c r="C63" s="218" t="s">
        <v>825</v>
      </c>
      <c r="D63" s="218" t="s">
        <v>826</v>
      </c>
      <c r="E63" s="218" t="s">
        <v>827</v>
      </c>
      <c r="F63" s="218" t="s">
        <v>749</v>
      </c>
      <c r="G63" s="218" t="s">
        <v>71</v>
      </c>
      <c r="H63" s="218" t="s">
        <v>71</v>
      </c>
      <c r="I63" s="218" t="s">
        <v>664</v>
      </c>
      <c r="J63" s="218" t="s">
        <v>71</v>
      </c>
      <c r="K63" s="218" t="s">
        <v>648</v>
      </c>
      <c r="L63" s="218" t="s">
        <v>648</v>
      </c>
      <c r="M63" s="218" t="s">
        <v>649</v>
      </c>
      <c r="N63" s="218" t="s">
        <v>641</v>
      </c>
    </row>
  </sheetData>
  <sheetProtection formatColumns="0" formatRows="0"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20B2B9-60B5-60FD-12F5-0C408DE9D5E9}" mc:Ignorable="x14ac xr xr2 xr3">
  <sheetPr>
    <tabColor rgb="FFFFCC99"/>
  </sheetPr>
  <dimension ref="A1:B7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9.140625"/>
    <col min="2" max="2" style="1219" width="15.140625" customWidth="1"/>
  </cols>
  <sheetData>
    <row customHeight="1" ht="11.25">
      <c r="A1" s="688" t="s">
        <v>828</v>
      </c>
      <c r="B1" s="688" t="s">
        <v>829</v>
      </c>
    </row>
    <row customHeight="1" ht="11.25">
      <c r="A2" s="218" t="s">
        <v>830</v>
      </c>
      <c r="B2" s="688" t="s">
        <v>639</v>
      </c>
    </row>
    <row customHeight="1" ht="11.25">
      <c r="A3" s="218" t="s">
        <v>831</v>
      </c>
      <c r="B3" s="688" t="s">
        <v>832</v>
      </c>
    </row>
    <row customHeight="1" ht="11.25">
      <c r="A4" s="218" t="s">
        <v>75</v>
      </c>
      <c r="B4" s="688" t="s">
        <v>73</v>
      </c>
    </row>
    <row customHeight="1" ht="11.25">
      <c r="A5" s="218" t="s">
        <v>833</v>
      </c>
      <c r="B5" s="688" t="s">
        <v>731</v>
      </c>
    </row>
    <row customHeight="1" ht="11.25">
      <c r="A6" s="218" t="s">
        <v>834</v>
      </c>
      <c r="B6" s="688" t="s">
        <v>835</v>
      </c>
    </row>
    <row customHeight="1" ht="11.25">
      <c r="A7" s="218" t="s">
        <v>836</v>
      </c>
      <c r="B7" s="218" t="s">
        <v>648</v>
      </c>
    </row>
  </sheetData>
  <sheetProtection formatColumns="0" formatRows="0"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59C471-792D-F17B-C0BA-3D891208F3FB}" mc:Ignorable="x14ac xr xr2 xr3">
  <sheetPr>
    <tabColor rgb="FFFFCC99"/>
  </sheetPr>
  <dimension ref="A1:E8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9.140625"/>
    <col min="2" max="2" style="1219" width="15.140625" customWidth="1"/>
    <col min="3" max="3" style="1219" width="24.28125" customWidth="1"/>
    <col min="4" max="4" style="1219" width="30.7109375" customWidth="1"/>
    <col min="5" max="5" style="1219" width="13.421875" customWidth="1"/>
  </cols>
  <sheetData>
    <row customHeight="1" ht="11.25">
      <c r="A1" s="689" t="s">
        <v>828</v>
      </c>
      <c r="B1" s="689" t="s">
        <v>837</v>
      </c>
      <c r="C1" s="689" t="s">
        <v>838</v>
      </c>
      <c r="D1" s="689"/>
      <c r="E1" s="689"/>
    </row>
    <row customHeight="1" ht="11.25">
      <c r="A2" s="689" t="s">
        <v>839</v>
      </c>
      <c r="B2" s="689" t="s">
        <v>840</v>
      </c>
      <c r="C2" s="689" t="s">
        <v>75</v>
      </c>
      <c r="D2" s="689"/>
      <c r="E2" s="689"/>
    </row>
    <row customHeight="1" ht="11.25">
      <c r="A3" s="689" t="s">
        <v>841</v>
      </c>
      <c r="B3" s="689" t="s">
        <v>842</v>
      </c>
      <c r="C3" s="689" t="s">
        <v>833</v>
      </c>
      <c r="D3" s="689"/>
      <c r="E3" s="689"/>
    </row>
    <row customHeight="1" ht="11.25">
      <c r="A4" s="689" t="s">
        <v>843</v>
      </c>
      <c r="B4" s="689" t="s">
        <v>844</v>
      </c>
      <c r="C4" s="689" t="s">
        <v>830</v>
      </c>
      <c r="D4" s="689"/>
      <c r="E4" s="689"/>
    </row>
    <row customHeight="1" ht="11.25">
      <c r="A5" s="689" t="s">
        <v>845</v>
      </c>
      <c r="B5" s="689" t="s">
        <v>846</v>
      </c>
      <c r="C5" s="689" t="s">
        <v>831</v>
      </c>
      <c r="D5" s="689"/>
      <c r="E5" s="689"/>
    </row>
    <row customHeight="1" ht="11.25">
      <c r="A6" s="689" t="s">
        <v>847</v>
      </c>
      <c r="B6" s="689" t="s">
        <v>848</v>
      </c>
      <c r="C6" s="689" t="s">
        <v>834</v>
      </c>
      <c r="D6" s="689"/>
      <c r="E6" s="689"/>
    </row>
    <row customHeight="1" ht="11.25">
      <c r="A7" s="689" t="s">
        <v>849</v>
      </c>
      <c r="B7" s="689" t="s">
        <v>850</v>
      </c>
      <c r="C7" s="689" t="s">
        <v>836</v>
      </c>
      <c r="D7" s="689"/>
      <c r="E7" s="689"/>
    </row>
    <row customHeight="1" ht="11.25">
      <c r="A8" s="689"/>
      <c r="B8" s="689"/>
      <c r="C8" s="689"/>
      <c r="D8" s="689"/>
      <c r="E8" s="689"/>
    </row>
  </sheetData>
  <sheetProtection formatColumns="0" formatRows="0" sort="0" autoFilter="0" insertRows="0" insertColumns="1" deleteRows="0" deleteColumns="0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11C761E-9958-DDD3-17EE-FE1110EFC61F}" mc:Ignorable="x14ac xr xr2 xr3">
  <sheetPr>
    <tabColor rgb="FFFFCC99"/>
  </sheetPr>
  <dimension ref="A1:G464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style="1219" width="9.140625"/>
    <col min="2" max="2" style="1219" width="30.421875" customWidth="1"/>
    <col min="3" max="4" style="1219" width="9.140625"/>
  </cols>
  <sheetData>
    <row customHeight="1" ht="11.25">
      <c r="A1" s="135" t="s">
        <v>851</v>
      </c>
      <c r="B1" s="687" t="s">
        <v>852</v>
      </c>
      <c r="C1" s="687" t="s">
        <v>853</v>
      </c>
      <c r="D1" s="687" t="s">
        <v>854</v>
      </c>
      <c r="E1" s="0" t="s">
        <v>855</v>
      </c>
      <c r="F1" s="0" t="s">
        <v>856</v>
      </c>
      <c r="G1" s="0" t="s">
        <v>857</v>
      </c>
    </row>
    <row customHeight="1" ht="11.25">
      <c r="A2" s="135" t="s">
        <v>15</v>
      </c>
      <c r="B2" s="135" t="s">
        <v>858</v>
      </c>
      <c r="C2" s="135" t="s">
        <v>859</v>
      </c>
      <c r="D2" s="135" t="s">
        <v>858</v>
      </c>
      <c r="E2" s="0" t="s">
        <v>859</v>
      </c>
      <c r="F2" s="0" t="s">
        <v>558</v>
      </c>
      <c r="G2" s="0" t="s">
        <v>67</v>
      </c>
    </row>
    <row customHeight="1" ht="11.25">
      <c r="A3" s="135" t="s">
        <v>15</v>
      </c>
      <c r="B3" s="135" t="s">
        <v>858</v>
      </c>
      <c r="C3" s="135" t="s">
        <v>859</v>
      </c>
      <c r="D3" s="135" t="s">
        <v>860</v>
      </c>
      <c r="E3" s="0" t="s">
        <v>861</v>
      </c>
      <c r="F3" s="0" t="s">
        <v>862</v>
      </c>
      <c r="G3" s="0" t="s">
        <v>68</v>
      </c>
    </row>
    <row customHeight="1" ht="11.25">
      <c r="A4" s="135" t="s">
        <v>15</v>
      </c>
      <c r="B4" s="135" t="s">
        <v>858</v>
      </c>
      <c r="C4" s="135" t="s">
        <v>859</v>
      </c>
      <c r="D4" s="135" t="s">
        <v>863</v>
      </c>
      <c r="E4" s="0" t="s">
        <v>864</v>
      </c>
      <c r="F4" s="0" t="s">
        <v>862</v>
      </c>
      <c r="G4" s="0" t="s">
        <v>69</v>
      </c>
    </row>
    <row customHeight="1" ht="11.25">
      <c r="A5" s="135" t="s">
        <v>15</v>
      </c>
      <c r="B5" s="135" t="s">
        <v>858</v>
      </c>
      <c r="C5" s="135" t="s">
        <v>859</v>
      </c>
      <c r="D5" s="135" t="s">
        <v>865</v>
      </c>
      <c r="E5" s="0" t="s">
        <v>866</v>
      </c>
      <c r="F5" s="0" t="s">
        <v>862</v>
      </c>
      <c r="G5" s="0" t="s">
        <v>70</v>
      </c>
    </row>
    <row customHeight="1" ht="11.25">
      <c r="A6" s="135" t="s">
        <v>15</v>
      </c>
      <c r="B6" s="135" t="s">
        <v>858</v>
      </c>
      <c r="C6" s="135" t="s">
        <v>859</v>
      </c>
      <c r="D6" s="135" t="s">
        <v>867</v>
      </c>
      <c r="E6" s="0" t="s">
        <v>868</v>
      </c>
      <c r="F6" s="0" t="s">
        <v>862</v>
      </c>
      <c r="G6" s="0" t="s">
        <v>125</v>
      </c>
    </row>
    <row customHeight="1" ht="11.25">
      <c r="A7" s="135" t="s">
        <v>15</v>
      </c>
      <c r="B7" s="135" t="s">
        <v>858</v>
      </c>
      <c r="C7" s="135" t="s">
        <v>859</v>
      </c>
      <c r="D7" s="135" t="s">
        <v>869</v>
      </c>
      <c r="E7" s="0" t="s">
        <v>870</v>
      </c>
      <c r="F7" s="0" t="s">
        <v>862</v>
      </c>
      <c r="G7" s="0" t="s">
        <v>178</v>
      </c>
    </row>
    <row customHeight="1" ht="11.25">
      <c r="A8" s="135" t="s">
        <v>15</v>
      </c>
      <c r="B8" s="135" t="s">
        <v>858</v>
      </c>
      <c r="C8" s="135" t="s">
        <v>859</v>
      </c>
      <c r="D8" s="135" t="s">
        <v>871</v>
      </c>
      <c r="E8" s="0" t="s">
        <v>872</v>
      </c>
      <c r="F8" s="0" t="s">
        <v>862</v>
      </c>
      <c r="G8" s="0" t="s">
        <v>179</v>
      </c>
    </row>
    <row customHeight="1" ht="11.25">
      <c r="A9" s="135" t="s">
        <v>15</v>
      </c>
      <c r="B9" s="135" t="s">
        <v>858</v>
      </c>
      <c r="C9" s="135" t="s">
        <v>859</v>
      </c>
      <c r="D9" s="135" t="s">
        <v>873</v>
      </c>
      <c r="E9" s="0" t="s">
        <v>874</v>
      </c>
      <c r="F9" s="0" t="s">
        <v>862</v>
      </c>
      <c r="G9" s="0" t="s">
        <v>180</v>
      </c>
    </row>
    <row customHeight="1" ht="11.25">
      <c r="A10" s="135" t="s">
        <v>15</v>
      </c>
      <c r="B10" s="135" t="s">
        <v>858</v>
      </c>
      <c r="C10" s="135" t="s">
        <v>859</v>
      </c>
      <c r="D10" s="135" t="s">
        <v>875</v>
      </c>
      <c r="E10" s="0" t="s">
        <v>876</v>
      </c>
      <c r="F10" s="0" t="s">
        <v>862</v>
      </c>
      <c r="G10" s="0" t="s">
        <v>110</v>
      </c>
    </row>
    <row customHeight="1" ht="11.25">
      <c r="A11" s="135" t="s">
        <v>15</v>
      </c>
      <c r="B11" s="135" t="s">
        <v>858</v>
      </c>
      <c r="C11" s="135" t="s">
        <v>859</v>
      </c>
      <c r="D11" s="135" t="s">
        <v>877</v>
      </c>
      <c r="E11" s="0" t="s">
        <v>878</v>
      </c>
      <c r="F11" s="0" t="s">
        <v>862</v>
      </c>
      <c r="G11" s="0" t="s">
        <v>352</v>
      </c>
    </row>
    <row customHeight="1" ht="11.25">
      <c r="A12" s="135" t="s">
        <v>15</v>
      </c>
      <c r="B12" s="135" t="s">
        <v>858</v>
      </c>
      <c r="C12" s="135" t="s">
        <v>859</v>
      </c>
      <c r="D12" s="135" t="s">
        <v>879</v>
      </c>
      <c r="E12" s="0" t="s">
        <v>880</v>
      </c>
      <c r="F12" s="0" t="s">
        <v>862</v>
      </c>
      <c r="G12" s="0" t="s">
        <v>356</v>
      </c>
    </row>
    <row customHeight="1" ht="11.25">
      <c r="A13" s="135" t="s">
        <v>15</v>
      </c>
      <c r="B13" s="135" t="s">
        <v>858</v>
      </c>
      <c r="C13" s="135" t="s">
        <v>859</v>
      </c>
      <c r="D13" s="135" t="s">
        <v>881</v>
      </c>
      <c r="E13" s="0" t="s">
        <v>882</v>
      </c>
      <c r="F13" s="0" t="s">
        <v>862</v>
      </c>
      <c r="G13" s="0" t="s">
        <v>359</v>
      </c>
    </row>
    <row customHeight="1" ht="11.25">
      <c r="A14" s="135" t="s">
        <v>15</v>
      </c>
      <c r="B14" s="135" t="s">
        <v>858</v>
      </c>
      <c r="C14" s="135" t="s">
        <v>859</v>
      </c>
      <c r="D14" s="135" t="s">
        <v>883</v>
      </c>
      <c r="E14" s="0" t="s">
        <v>884</v>
      </c>
      <c r="F14" s="0" t="s">
        <v>862</v>
      </c>
      <c r="G14" s="0" t="s">
        <v>362</v>
      </c>
    </row>
    <row customHeight="1" ht="11.25">
      <c r="A15" s="135" t="s">
        <v>15</v>
      </c>
      <c r="B15" s="135" t="s">
        <v>858</v>
      </c>
      <c r="C15" s="135" t="s">
        <v>859</v>
      </c>
      <c r="D15" s="135" t="s">
        <v>885</v>
      </c>
      <c r="E15" s="0" t="s">
        <v>886</v>
      </c>
      <c r="F15" s="0" t="s">
        <v>862</v>
      </c>
      <c r="G15" s="0" t="s">
        <v>367</v>
      </c>
    </row>
    <row customHeight="1" ht="11.25">
      <c r="A16" s="135" t="s">
        <v>15</v>
      </c>
      <c r="B16" s="135" t="s">
        <v>858</v>
      </c>
      <c r="C16" s="135" t="s">
        <v>859</v>
      </c>
      <c r="D16" s="135" t="s">
        <v>887</v>
      </c>
      <c r="E16" s="0" t="s">
        <v>888</v>
      </c>
      <c r="F16" s="0" t="s">
        <v>862</v>
      </c>
      <c r="G16" s="0" t="s">
        <v>373</v>
      </c>
    </row>
    <row customHeight="1" ht="11.25">
      <c r="A17" s="135" t="s">
        <v>15</v>
      </c>
      <c r="B17" s="135" t="s">
        <v>858</v>
      </c>
      <c r="C17" s="135" t="s">
        <v>859</v>
      </c>
      <c r="D17" s="135" t="s">
        <v>889</v>
      </c>
      <c r="E17" s="0" t="s">
        <v>890</v>
      </c>
      <c r="F17" s="0" t="s">
        <v>862</v>
      </c>
      <c r="G17" s="0" t="s">
        <v>376</v>
      </c>
    </row>
    <row customHeight="1" ht="11.25">
      <c r="A18" s="135" t="s">
        <v>15</v>
      </c>
      <c r="B18" s="135" t="s">
        <v>858</v>
      </c>
      <c r="C18" s="135" t="s">
        <v>859</v>
      </c>
      <c r="D18" s="135" t="s">
        <v>891</v>
      </c>
      <c r="E18" s="0" t="s">
        <v>892</v>
      </c>
      <c r="F18" s="0" t="s">
        <v>862</v>
      </c>
      <c r="G18" s="0" t="s">
        <v>381</v>
      </c>
    </row>
    <row customHeight="1" ht="11.25">
      <c r="A19" s="135" t="s">
        <v>15</v>
      </c>
      <c r="B19" s="135" t="s">
        <v>858</v>
      </c>
      <c r="C19" s="135" t="s">
        <v>859</v>
      </c>
      <c r="D19" s="135" t="s">
        <v>893</v>
      </c>
      <c r="E19" s="0" t="s">
        <v>894</v>
      </c>
      <c r="F19" s="0" t="s">
        <v>862</v>
      </c>
      <c r="G19" s="0" t="s">
        <v>385</v>
      </c>
    </row>
    <row customHeight="1" ht="11.25">
      <c r="A20" s="135" t="s">
        <v>15</v>
      </c>
      <c r="B20" s="135" t="s">
        <v>858</v>
      </c>
      <c r="C20" s="135" t="s">
        <v>859</v>
      </c>
      <c r="D20" s="135" t="s">
        <v>895</v>
      </c>
      <c r="E20" s="0" t="s">
        <v>896</v>
      </c>
      <c r="F20" s="0" t="s">
        <v>862</v>
      </c>
      <c r="G20" s="0" t="s">
        <v>388</v>
      </c>
    </row>
    <row customHeight="1" ht="11.25">
      <c r="A21" s="135" t="s">
        <v>15</v>
      </c>
      <c r="B21" s="135" t="s">
        <v>897</v>
      </c>
      <c r="C21" s="135" t="s">
        <v>898</v>
      </c>
      <c r="D21" s="135" t="s">
        <v>897</v>
      </c>
      <c r="E21" s="0" t="s">
        <v>898</v>
      </c>
      <c r="F21" s="0" t="s">
        <v>558</v>
      </c>
      <c r="G21" s="0" t="s">
        <v>391</v>
      </c>
    </row>
    <row customHeight="1" ht="11.25">
      <c r="A22" s="135" t="s">
        <v>15</v>
      </c>
      <c r="B22" s="135" t="s">
        <v>897</v>
      </c>
      <c r="C22" s="135" t="s">
        <v>898</v>
      </c>
      <c r="D22" s="135" t="s">
        <v>899</v>
      </c>
      <c r="E22" s="0" t="s">
        <v>900</v>
      </c>
      <c r="F22" s="0" t="s">
        <v>901</v>
      </c>
      <c r="G22" s="0" t="s">
        <v>394</v>
      </c>
    </row>
    <row customHeight="1" ht="11.25">
      <c r="A23" s="135" t="s">
        <v>15</v>
      </c>
      <c r="B23" s="135" t="s">
        <v>897</v>
      </c>
      <c r="C23" s="135" t="s">
        <v>898</v>
      </c>
      <c r="D23" s="135" t="s">
        <v>902</v>
      </c>
      <c r="E23" s="0" t="s">
        <v>903</v>
      </c>
      <c r="F23" s="0" t="s">
        <v>862</v>
      </c>
      <c r="G23" s="0" t="s">
        <v>397</v>
      </c>
    </row>
    <row customHeight="1" ht="11.25">
      <c r="A24" s="135" t="s">
        <v>15</v>
      </c>
      <c r="B24" s="135" t="s">
        <v>897</v>
      </c>
      <c r="C24" s="135" t="s">
        <v>898</v>
      </c>
      <c r="D24" s="135" t="s">
        <v>904</v>
      </c>
      <c r="E24" s="0" t="s">
        <v>905</v>
      </c>
      <c r="F24" s="0" t="s">
        <v>862</v>
      </c>
      <c r="G24" s="0" t="s">
        <v>400</v>
      </c>
    </row>
    <row customHeight="1" ht="11.25">
      <c r="A25" s="135" t="s">
        <v>15</v>
      </c>
      <c r="B25" s="135" t="s">
        <v>897</v>
      </c>
      <c r="C25" s="135" t="s">
        <v>898</v>
      </c>
      <c r="D25" s="135" t="s">
        <v>906</v>
      </c>
      <c r="E25" s="0" t="s">
        <v>907</v>
      </c>
      <c r="F25" s="0" t="s">
        <v>862</v>
      </c>
      <c r="G25" s="0" t="s">
        <v>403</v>
      </c>
    </row>
    <row customHeight="1" ht="11.25">
      <c r="A26" s="135" t="s">
        <v>15</v>
      </c>
      <c r="B26" s="135" t="s">
        <v>897</v>
      </c>
      <c r="C26" s="135" t="s">
        <v>898</v>
      </c>
      <c r="D26" s="135" t="s">
        <v>908</v>
      </c>
      <c r="E26" s="0" t="s">
        <v>909</v>
      </c>
      <c r="F26" s="0" t="s">
        <v>862</v>
      </c>
      <c r="G26" s="0" t="s">
        <v>406</v>
      </c>
    </row>
    <row customHeight="1" ht="11.25">
      <c r="A27" s="135" t="s">
        <v>15</v>
      </c>
      <c r="B27" s="135" t="s">
        <v>897</v>
      </c>
      <c r="C27" s="135" t="s">
        <v>898</v>
      </c>
      <c r="D27" s="135" t="s">
        <v>910</v>
      </c>
      <c r="E27" s="0" t="s">
        <v>911</v>
      </c>
      <c r="F27" s="0" t="s">
        <v>862</v>
      </c>
      <c r="G27" s="0" t="s">
        <v>409</v>
      </c>
    </row>
    <row customHeight="1" ht="11.25">
      <c r="A28" s="135" t="s">
        <v>15</v>
      </c>
      <c r="B28" s="135" t="s">
        <v>897</v>
      </c>
      <c r="C28" s="135" t="s">
        <v>898</v>
      </c>
      <c r="D28" s="135" t="s">
        <v>912</v>
      </c>
      <c r="E28" s="0" t="s">
        <v>913</v>
      </c>
      <c r="F28" s="0" t="s">
        <v>862</v>
      </c>
      <c r="G28" s="0" t="s">
        <v>412</v>
      </c>
    </row>
    <row customHeight="1" ht="11.25">
      <c r="A29" s="135" t="s">
        <v>15</v>
      </c>
      <c r="B29" s="135" t="s">
        <v>897</v>
      </c>
      <c r="C29" s="135" t="s">
        <v>898</v>
      </c>
      <c r="D29" s="135" t="s">
        <v>914</v>
      </c>
      <c r="E29" s="0" t="s">
        <v>915</v>
      </c>
      <c r="F29" s="0" t="s">
        <v>862</v>
      </c>
      <c r="G29" s="0" t="s">
        <v>415</v>
      </c>
    </row>
    <row customHeight="1" ht="11.25">
      <c r="A30" s="135" t="s">
        <v>15</v>
      </c>
      <c r="B30" s="135" t="s">
        <v>897</v>
      </c>
      <c r="C30" s="135" t="s">
        <v>898</v>
      </c>
      <c r="D30" s="135" t="s">
        <v>916</v>
      </c>
      <c r="E30" s="0" t="s">
        <v>917</v>
      </c>
      <c r="F30" s="0" t="s">
        <v>862</v>
      </c>
      <c r="G30" s="0" t="s">
        <v>418</v>
      </c>
    </row>
    <row customHeight="1" ht="11.25">
      <c r="A31" s="135" t="s">
        <v>15</v>
      </c>
      <c r="B31" s="135" t="s">
        <v>897</v>
      </c>
      <c r="C31" s="135" t="s">
        <v>898</v>
      </c>
      <c r="D31" s="135" t="s">
        <v>918</v>
      </c>
      <c r="E31" s="0" t="s">
        <v>919</v>
      </c>
      <c r="F31" s="0" t="s">
        <v>862</v>
      </c>
      <c r="G31" s="0" t="s">
        <v>421</v>
      </c>
    </row>
    <row customHeight="1" ht="11.25">
      <c r="A32" s="135" t="s">
        <v>15</v>
      </c>
      <c r="B32" s="135" t="s">
        <v>897</v>
      </c>
      <c r="C32" s="135" t="s">
        <v>898</v>
      </c>
      <c r="D32" s="135" t="s">
        <v>920</v>
      </c>
      <c r="E32" s="0" t="s">
        <v>921</v>
      </c>
      <c r="F32" s="0" t="s">
        <v>862</v>
      </c>
      <c r="G32" s="0" t="s">
        <v>424</v>
      </c>
    </row>
    <row customHeight="1" ht="11.25">
      <c r="A33" s="135" t="s">
        <v>15</v>
      </c>
      <c r="B33" s="135" t="s">
        <v>922</v>
      </c>
      <c r="C33" s="135" t="s">
        <v>923</v>
      </c>
      <c r="D33" s="135" t="s">
        <v>924</v>
      </c>
      <c r="E33" s="0" t="s">
        <v>925</v>
      </c>
      <c r="F33" s="0" t="s">
        <v>862</v>
      </c>
      <c r="G33" s="0" t="s">
        <v>427</v>
      </c>
    </row>
    <row customHeight="1" ht="11.25">
      <c r="A34" s="135" t="s">
        <v>15</v>
      </c>
      <c r="B34" s="135" t="s">
        <v>922</v>
      </c>
      <c r="C34" s="135" t="s">
        <v>923</v>
      </c>
      <c r="D34" s="135" t="s">
        <v>922</v>
      </c>
      <c r="E34" s="0" t="s">
        <v>923</v>
      </c>
      <c r="F34" s="0" t="s">
        <v>558</v>
      </c>
      <c r="G34" s="0" t="s">
        <v>430</v>
      </c>
    </row>
    <row customHeight="1" ht="11.25">
      <c r="A35" s="135" t="s">
        <v>15</v>
      </c>
      <c r="B35" s="135" t="s">
        <v>922</v>
      </c>
      <c r="C35" s="135" t="s">
        <v>923</v>
      </c>
      <c r="D35" s="135" t="s">
        <v>926</v>
      </c>
      <c r="E35" s="0" t="s">
        <v>927</v>
      </c>
      <c r="F35" s="0" t="s">
        <v>862</v>
      </c>
      <c r="G35" s="0" t="s">
        <v>433</v>
      </c>
    </row>
    <row customHeight="1" ht="11.25">
      <c r="A36" s="135" t="s">
        <v>15</v>
      </c>
      <c r="B36" s="135" t="s">
        <v>922</v>
      </c>
      <c r="C36" s="135" t="s">
        <v>923</v>
      </c>
      <c r="D36" s="135" t="s">
        <v>928</v>
      </c>
      <c r="E36" s="0" t="s">
        <v>929</v>
      </c>
      <c r="F36" s="0" t="s">
        <v>862</v>
      </c>
      <c r="G36" s="0" t="s">
        <v>436</v>
      </c>
    </row>
    <row customHeight="1" ht="11.25">
      <c r="A37" s="135" t="s">
        <v>15</v>
      </c>
      <c r="B37" s="135" t="s">
        <v>922</v>
      </c>
      <c r="C37" s="135" t="s">
        <v>923</v>
      </c>
      <c r="D37" s="135" t="s">
        <v>930</v>
      </c>
      <c r="E37" s="0" t="s">
        <v>931</v>
      </c>
      <c r="F37" s="0" t="s">
        <v>862</v>
      </c>
      <c r="G37" s="0" t="s">
        <v>439</v>
      </c>
    </row>
    <row customHeight="1" ht="11.25">
      <c r="A38" s="135" t="s">
        <v>15</v>
      </c>
      <c r="B38" s="135" t="s">
        <v>922</v>
      </c>
      <c r="C38" s="135" t="s">
        <v>923</v>
      </c>
      <c r="D38" s="135" t="s">
        <v>932</v>
      </c>
      <c r="E38" s="0" t="s">
        <v>933</v>
      </c>
      <c r="F38" s="0" t="s">
        <v>862</v>
      </c>
      <c r="G38" s="0" t="s">
        <v>442</v>
      </c>
    </row>
    <row customHeight="1" ht="11.25">
      <c r="A39" s="135" t="s">
        <v>15</v>
      </c>
      <c r="B39" s="135" t="s">
        <v>934</v>
      </c>
      <c r="C39" s="135" t="s">
        <v>935</v>
      </c>
      <c r="D39" s="135" t="s">
        <v>934</v>
      </c>
      <c r="E39" s="0" t="s">
        <v>935</v>
      </c>
      <c r="F39" s="0" t="s">
        <v>558</v>
      </c>
      <c r="G39" s="0" t="s">
        <v>445</v>
      </c>
    </row>
    <row customHeight="1" ht="11.25">
      <c r="A40" s="135" t="s">
        <v>15</v>
      </c>
      <c r="B40" s="135" t="s">
        <v>934</v>
      </c>
      <c r="C40" s="135" t="s">
        <v>935</v>
      </c>
      <c r="D40" s="135" t="s">
        <v>936</v>
      </c>
      <c r="E40" s="0" t="s">
        <v>937</v>
      </c>
      <c r="F40" s="0" t="s">
        <v>901</v>
      </c>
      <c r="G40" s="0" t="s">
        <v>448</v>
      </c>
    </row>
    <row customHeight="1" ht="11.25">
      <c r="A41" s="135" t="s">
        <v>15</v>
      </c>
      <c r="B41" s="135" t="s">
        <v>934</v>
      </c>
      <c r="C41" s="135" t="s">
        <v>935</v>
      </c>
      <c r="D41" s="135" t="s">
        <v>938</v>
      </c>
      <c r="E41" s="0" t="s">
        <v>939</v>
      </c>
      <c r="F41" s="0" t="s">
        <v>862</v>
      </c>
      <c r="G41" s="0" t="s">
        <v>451</v>
      </c>
    </row>
    <row customHeight="1" ht="11.25">
      <c r="A42" s="135" t="s">
        <v>15</v>
      </c>
      <c r="B42" s="135" t="s">
        <v>934</v>
      </c>
      <c r="C42" s="135" t="s">
        <v>935</v>
      </c>
      <c r="D42" s="135" t="s">
        <v>940</v>
      </c>
      <c r="E42" s="0" t="s">
        <v>941</v>
      </c>
      <c r="F42" s="0" t="s">
        <v>862</v>
      </c>
      <c r="G42" s="0" t="s">
        <v>454</v>
      </c>
    </row>
    <row customHeight="1" ht="11.25">
      <c r="A43" s="135" t="s">
        <v>15</v>
      </c>
      <c r="B43" s="135" t="s">
        <v>934</v>
      </c>
      <c r="C43" s="135" t="s">
        <v>935</v>
      </c>
      <c r="D43" s="135" t="s">
        <v>942</v>
      </c>
      <c r="E43" s="0" t="s">
        <v>943</v>
      </c>
      <c r="F43" s="0" t="s">
        <v>862</v>
      </c>
      <c r="G43" s="0" t="s">
        <v>456</v>
      </c>
    </row>
    <row customHeight="1" ht="11.25">
      <c r="A44" s="135" t="s">
        <v>15</v>
      </c>
      <c r="B44" s="135" t="s">
        <v>934</v>
      </c>
      <c r="C44" s="135" t="s">
        <v>935</v>
      </c>
      <c r="D44" s="135" t="s">
        <v>944</v>
      </c>
      <c r="E44" s="0" t="s">
        <v>945</v>
      </c>
      <c r="F44" s="0" t="s">
        <v>862</v>
      </c>
      <c r="G44" s="0" t="s">
        <v>458</v>
      </c>
    </row>
    <row customHeight="1" ht="11.25">
      <c r="A45" s="135" t="s">
        <v>15</v>
      </c>
      <c r="B45" s="135" t="s">
        <v>934</v>
      </c>
      <c r="C45" s="135" t="s">
        <v>935</v>
      </c>
      <c r="D45" s="135" t="s">
        <v>946</v>
      </c>
      <c r="E45" s="0" t="s">
        <v>947</v>
      </c>
      <c r="F45" s="0" t="s">
        <v>862</v>
      </c>
      <c r="G45" s="0" t="s">
        <v>460</v>
      </c>
    </row>
    <row customHeight="1" ht="11.25">
      <c r="A46" s="135" t="s">
        <v>15</v>
      </c>
      <c r="B46" s="135" t="s">
        <v>934</v>
      </c>
      <c r="C46" s="135" t="s">
        <v>935</v>
      </c>
      <c r="D46" s="135" t="s">
        <v>948</v>
      </c>
      <c r="E46" s="0" t="s">
        <v>949</v>
      </c>
      <c r="F46" s="0" t="s">
        <v>862</v>
      </c>
      <c r="G46" s="0" t="s">
        <v>462</v>
      </c>
    </row>
    <row customHeight="1" ht="11.25">
      <c r="A47" s="135" t="s">
        <v>15</v>
      </c>
      <c r="B47" s="135" t="s">
        <v>934</v>
      </c>
      <c r="C47" s="135" t="s">
        <v>935</v>
      </c>
      <c r="D47" s="135" t="s">
        <v>950</v>
      </c>
      <c r="E47" s="0" t="s">
        <v>951</v>
      </c>
      <c r="F47" s="0" t="s">
        <v>862</v>
      </c>
      <c r="G47" s="0" t="s">
        <v>464</v>
      </c>
    </row>
    <row customHeight="1" ht="11.25">
      <c r="A48" s="135" t="s">
        <v>15</v>
      </c>
      <c r="B48" s="135" t="s">
        <v>934</v>
      </c>
      <c r="C48" s="135" t="s">
        <v>935</v>
      </c>
      <c r="D48" s="135" t="s">
        <v>952</v>
      </c>
      <c r="E48" s="0" t="s">
        <v>953</v>
      </c>
      <c r="F48" s="0" t="s">
        <v>862</v>
      </c>
      <c r="G48" s="0" t="s">
        <v>466</v>
      </c>
    </row>
    <row customHeight="1" ht="11.25">
      <c r="A49" s="135" t="s">
        <v>15</v>
      </c>
      <c r="B49" s="135" t="s">
        <v>934</v>
      </c>
      <c r="C49" s="135" t="s">
        <v>935</v>
      </c>
      <c r="D49" s="135" t="s">
        <v>954</v>
      </c>
      <c r="E49" s="0" t="s">
        <v>955</v>
      </c>
      <c r="F49" s="0" t="s">
        <v>862</v>
      </c>
      <c r="G49" s="0" t="s">
        <v>468</v>
      </c>
    </row>
    <row customHeight="1" ht="11.25">
      <c r="A50" s="135" t="s">
        <v>15</v>
      </c>
      <c r="B50" s="135" t="s">
        <v>934</v>
      </c>
      <c r="C50" s="135" t="s">
        <v>935</v>
      </c>
      <c r="D50" s="135" t="s">
        <v>956</v>
      </c>
      <c r="E50" s="0" t="s">
        <v>957</v>
      </c>
      <c r="F50" s="0" t="s">
        <v>862</v>
      </c>
      <c r="G50" s="0" t="s">
        <v>470</v>
      </c>
    </row>
    <row customHeight="1" ht="11.25">
      <c r="A51" s="135" t="s">
        <v>15</v>
      </c>
      <c r="B51" s="135" t="s">
        <v>934</v>
      </c>
      <c r="C51" s="135" t="s">
        <v>935</v>
      </c>
      <c r="D51" s="135" t="s">
        <v>958</v>
      </c>
      <c r="E51" s="0" t="s">
        <v>959</v>
      </c>
      <c r="F51" s="0" t="s">
        <v>901</v>
      </c>
      <c r="G51" s="0" t="s">
        <v>472</v>
      </c>
    </row>
    <row customHeight="1" ht="11.25">
      <c r="A52" s="135" t="s">
        <v>15</v>
      </c>
      <c r="B52" s="135" t="s">
        <v>960</v>
      </c>
      <c r="C52" s="135" t="s">
        <v>961</v>
      </c>
      <c r="D52" s="135" t="s">
        <v>960</v>
      </c>
      <c r="E52" s="0" t="s">
        <v>961</v>
      </c>
      <c r="F52" s="0" t="s">
        <v>558</v>
      </c>
      <c r="G52" s="0" t="s">
        <v>474</v>
      </c>
    </row>
    <row customHeight="1" ht="11.25">
      <c r="A53" s="135" t="s">
        <v>15</v>
      </c>
      <c r="B53" s="135" t="s">
        <v>960</v>
      </c>
      <c r="C53" s="135" t="s">
        <v>961</v>
      </c>
      <c r="D53" s="135" t="s">
        <v>962</v>
      </c>
      <c r="E53" s="0" t="s">
        <v>963</v>
      </c>
      <c r="F53" s="0" t="s">
        <v>862</v>
      </c>
      <c r="G53" s="0" t="s">
        <v>476</v>
      </c>
    </row>
    <row customHeight="1" ht="11.25">
      <c r="A54" s="135" t="s">
        <v>15</v>
      </c>
      <c r="B54" s="135" t="s">
        <v>960</v>
      </c>
      <c r="C54" s="135" t="s">
        <v>961</v>
      </c>
      <c r="D54" s="135" t="s">
        <v>964</v>
      </c>
      <c r="E54" s="0" t="s">
        <v>965</v>
      </c>
      <c r="F54" s="0" t="s">
        <v>862</v>
      </c>
      <c r="G54" s="0" t="s">
        <v>478</v>
      </c>
    </row>
    <row customHeight="1" ht="11.25">
      <c r="A55" s="135" t="s">
        <v>15</v>
      </c>
      <c r="B55" s="135" t="s">
        <v>960</v>
      </c>
      <c r="C55" s="135" t="s">
        <v>961</v>
      </c>
      <c r="D55" s="135" t="s">
        <v>966</v>
      </c>
      <c r="E55" s="0" t="s">
        <v>967</v>
      </c>
      <c r="F55" s="0" t="s">
        <v>862</v>
      </c>
      <c r="G55" s="0" t="s">
        <v>480</v>
      </c>
    </row>
    <row customHeight="1" ht="11.25">
      <c r="A56" s="135" t="s">
        <v>15</v>
      </c>
      <c r="B56" s="135" t="s">
        <v>960</v>
      </c>
      <c r="C56" s="135" t="s">
        <v>961</v>
      </c>
      <c r="D56" s="135" t="s">
        <v>968</v>
      </c>
      <c r="E56" s="0" t="s">
        <v>969</v>
      </c>
      <c r="F56" s="0" t="s">
        <v>862</v>
      </c>
      <c r="G56" s="0" t="s">
        <v>482</v>
      </c>
    </row>
    <row customHeight="1" ht="11.25">
      <c r="A57" s="135" t="s">
        <v>15</v>
      </c>
      <c r="B57" s="135" t="s">
        <v>960</v>
      </c>
      <c r="C57" s="135" t="s">
        <v>961</v>
      </c>
      <c r="D57" s="135" t="s">
        <v>970</v>
      </c>
      <c r="E57" s="0" t="s">
        <v>971</v>
      </c>
      <c r="F57" s="0" t="s">
        <v>862</v>
      </c>
      <c r="G57" s="0" t="s">
        <v>484</v>
      </c>
    </row>
    <row customHeight="1" ht="11.25">
      <c r="A58" s="135" t="s">
        <v>15</v>
      </c>
      <c r="B58" s="135" t="s">
        <v>960</v>
      </c>
      <c r="C58" s="135" t="s">
        <v>961</v>
      </c>
      <c r="D58" s="135" t="s">
        <v>972</v>
      </c>
      <c r="E58" s="0" t="s">
        <v>973</v>
      </c>
      <c r="F58" s="0" t="s">
        <v>862</v>
      </c>
      <c r="G58" s="0" t="s">
        <v>486</v>
      </c>
    </row>
    <row customHeight="1" ht="11.25">
      <c r="A59" s="135" t="s">
        <v>15</v>
      </c>
      <c r="B59" s="135" t="s">
        <v>960</v>
      </c>
      <c r="C59" s="135" t="s">
        <v>961</v>
      </c>
      <c r="D59" s="135" t="s">
        <v>974</v>
      </c>
      <c r="E59" s="0" t="s">
        <v>975</v>
      </c>
      <c r="F59" s="0" t="s">
        <v>862</v>
      </c>
      <c r="G59" s="0" t="s">
        <v>488</v>
      </c>
    </row>
    <row customHeight="1" ht="11.25">
      <c r="A60" s="135" t="s">
        <v>15</v>
      </c>
      <c r="B60" s="135" t="s">
        <v>976</v>
      </c>
      <c r="C60" s="135" t="s">
        <v>977</v>
      </c>
      <c r="D60" s="135" t="s">
        <v>976</v>
      </c>
      <c r="E60" s="0" t="s">
        <v>977</v>
      </c>
      <c r="F60" s="0" t="s">
        <v>558</v>
      </c>
      <c r="G60" s="0" t="s">
        <v>490</v>
      </c>
    </row>
    <row customHeight="1" ht="11.25">
      <c r="A61" s="135" t="s">
        <v>15</v>
      </c>
      <c r="B61" s="135" t="s">
        <v>976</v>
      </c>
      <c r="C61" s="135" t="s">
        <v>977</v>
      </c>
      <c r="D61" s="135" t="s">
        <v>978</v>
      </c>
      <c r="E61" s="0" t="s">
        <v>979</v>
      </c>
      <c r="F61" s="0" t="s">
        <v>862</v>
      </c>
      <c r="G61" s="0" t="s">
        <v>980</v>
      </c>
    </row>
    <row customHeight="1" ht="11.25">
      <c r="A62" s="135" t="s">
        <v>15</v>
      </c>
      <c r="B62" s="135" t="s">
        <v>976</v>
      </c>
      <c r="C62" s="135" t="s">
        <v>977</v>
      </c>
      <c r="D62" s="135" t="s">
        <v>981</v>
      </c>
      <c r="E62" s="0" t="s">
        <v>982</v>
      </c>
      <c r="F62" s="0" t="s">
        <v>862</v>
      </c>
      <c r="G62" s="0" t="s">
        <v>983</v>
      </c>
    </row>
    <row customHeight="1" ht="11.25">
      <c r="A63" s="135" t="s">
        <v>15</v>
      </c>
      <c r="B63" s="135" t="s">
        <v>976</v>
      </c>
      <c r="C63" s="135" t="s">
        <v>977</v>
      </c>
      <c r="D63" s="135" t="s">
        <v>984</v>
      </c>
      <c r="E63" s="0" t="s">
        <v>985</v>
      </c>
      <c r="F63" s="0" t="s">
        <v>862</v>
      </c>
      <c r="G63" s="0" t="s">
        <v>986</v>
      </c>
    </row>
    <row customHeight="1" ht="11.25">
      <c r="A64" s="135" t="s">
        <v>15</v>
      </c>
      <c r="B64" s="135" t="s">
        <v>976</v>
      </c>
      <c r="C64" s="135" t="s">
        <v>977</v>
      </c>
      <c r="D64" s="135" t="s">
        <v>987</v>
      </c>
      <c r="E64" s="0" t="s">
        <v>988</v>
      </c>
      <c r="F64" s="0" t="s">
        <v>862</v>
      </c>
      <c r="G64" s="0" t="s">
        <v>989</v>
      </c>
    </row>
    <row customHeight="1" ht="11.25">
      <c r="A65" s="135" t="s">
        <v>15</v>
      </c>
      <c r="B65" s="135" t="s">
        <v>976</v>
      </c>
      <c r="C65" s="135" t="s">
        <v>977</v>
      </c>
      <c r="D65" s="135" t="s">
        <v>990</v>
      </c>
      <c r="E65" s="0" t="s">
        <v>991</v>
      </c>
      <c r="F65" s="0" t="s">
        <v>862</v>
      </c>
      <c r="G65" s="0" t="s">
        <v>992</v>
      </c>
    </row>
    <row customHeight="1" ht="11.25">
      <c r="A66" s="135" t="s">
        <v>15</v>
      </c>
      <c r="B66" s="135" t="s">
        <v>976</v>
      </c>
      <c r="C66" s="135" t="s">
        <v>977</v>
      </c>
      <c r="D66" s="135" t="s">
        <v>993</v>
      </c>
      <c r="E66" s="0" t="s">
        <v>994</v>
      </c>
      <c r="F66" s="0" t="s">
        <v>862</v>
      </c>
      <c r="G66" s="0" t="s">
        <v>995</v>
      </c>
    </row>
    <row customHeight="1" ht="11.25">
      <c r="A67" s="135" t="s">
        <v>15</v>
      </c>
      <c r="B67" s="135" t="s">
        <v>976</v>
      </c>
      <c r="C67" s="135" t="s">
        <v>977</v>
      </c>
      <c r="D67" s="135" t="s">
        <v>996</v>
      </c>
      <c r="E67" s="0" t="s">
        <v>997</v>
      </c>
      <c r="F67" s="0" t="s">
        <v>862</v>
      </c>
      <c r="G67" s="0" t="s">
        <v>998</v>
      </c>
    </row>
    <row customHeight="1" ht="11.25">
      <c r="A68" s="135" t="s">
        <v>15</v>
      </c>
      <c r="B68" s="135" t="s">
        <v>976</v>
      </c>
      <c r="C68" s="135" t="s">
        <v>977</v>
      </c>
      <c r="D68" s="135" t="s">
        <v>999</v>
      </c>
      <c r="E68" s="0" t="s">
        <v>1000</v>
      </c>
      <c r="F68" s="0" t="s">
        <v>862</v>
      </c>
      <c r="G68" s="0" t="s">
        <v>1001</v>
      </c>
    </row>
    <row customHeight="1" ht="11.25">
      <c r="A69" s="135" t="s">
        <v>15</v>
      </c>
      <c r="B69" s="135" t="s">
        <v>976</v>
      </c>
      <c r="C69" s="135" t="s">
        <v>977</v>
      </c>
      <c r="D69" s="135" t="s">
        <v>1002</v>
      </c>
      <c r="E69" s="0" t="s">
        <v>1003</v>
      </c>
      <c r="F69" s="0" t="s">
        <v>862</v>
      </c>
      <c r="G69" s="0" t="s">
        <v>1004</v>
      </c>
    </row>
    <row customHeight="1" ht="11.25">
      <c r="A70" s="135" t="s">
        <v>15</v>
      </c>
      <c r="B70" s="135" t="s">
        <v>976</v>
      </c>
      <c r="C70" s="135" t="s">
        <v>977</v>
      </c>
      <c r="D70" s="135" t="s">
        <v>1005</v>
      </c>
      <c r="E70" s="0" t="s">
        <v>1006</v>
      </c>
      <c r="F70" s="0" t="s">
        <v>862</v>
      </c>
      <c r="G70" s="0" t="s">
        <v>1007</v>
      </c>
    </row>
    <row customHeight="1" ht="11.25">
      <c r="A71" s="135" t="s">
        <v>15</v>
      </c>
      <c r="B71" s="135" t="s">
        <v>1008</v>
      </c>
      <c r="C71" s="135" t="s">
        <v>1009</v>
      </c>
      <c r="D71" s="135" t="s">
        <v>1010</v>
      </c>
      <c r="E71" s="0" t="s">
        <v>1011</v>
      </c>
      <c r="F71" s="0" t="s">
        <v>862</v>
      </c>
      <c r="G71" s="0" t="s">
        <v>1012</v>
      </c>
    </row>
    <row customHeight="1" ht="11.25">
      <c r="A72" s="135" t="s">
        <v>15</v>
      </c>
      <c r="B72" s="135" t="s">
        <v>1008</v>
      </c>
      <c r="C72" s="135" t="s">
        <v>1009</v>
      </c>
      <c r="D72" s="135" t="s">
        <v>1008</v>
      </c>
      <c r="E72" s="0" t="s">
        <v>1009</v>
      </c>
      <c r="F72" s="0" t="s">
        <v>558</v>
      </c>
      <c r="G72" s="0" t="s">
        <v>1013</v>
      </c>
    </row>
    <row customHeight="1" ht="11.25">
      <c r="A73" s="135" t="s">
        <v>15</v>
      </c>
      <c r="B73" s="135" t="s">
        <v>1008</v>
      </c>
      <c r="C73" s="135" t="s">
        <v>1009</v>
      </c>
      <c r="D73" s="135" t="s">
        <v>1014</v>
      </c>
      <c r="E73" s="0" t="s">
        <v>1015</v>
      </c>
      <c r="F73" s="0" t="s">
        <v>862</v>
      </c>
      <c r="G73" s="0" t="s">
        <v>1016</v>
      </c>
    </row>
    <row customHeight="1" ht="11.25">
      <c r="A74" s="135" t="s">
        <v>15</v>
      </c>
      <c r="B74" s="135" t="s">
        <v>1008</v>
      </c>
      <c r="C74" s="135" t="s">
        <v>1009</v>
      </c>
      <c r="D74" s="135" t="s">
        <v>1017</v>
      </c>
      <c r="E74" s="0" t="s">
        <v>1018</v>
      </c>
      <c r="F74" s="0" t="s">
        <v>862</v>
      </c>
      <c r="G74" s="0" t="s">
        <v>1019</v>
      </c>
    </row>
    <row customHeight="1" ht="11.25">
      <c r="A75" s="135" t="s">
        <v>15</v>
      </c>
      <c r="B75" s="135" t="s">
        <v>1008</v>
      </c>
      <c r="C75" s="135" t="s">
        <v>1009</v>
      </c>
      <c r="D75" s="135" t="s">
        <v>1020</v>
      </c>
      <c r="E75" s="0" t="s">
        <v>1021</v>
      </c>
      <c r="F75" s="0" t="s">
        <v>862</v>
      </c>
      <c r="G75" s="0" t="s">
        <v>1022</v>
      </c>
    </row>
    <row customHeight="1" ht="11.25">
      <c r="A76" s="135" t="s">
        <v>15</v>
      </c>
      <c r="B76" s="135" t="s">
        <v>1023</v>
      </c>
      <c r="C76" s="135" t="s">
        <v>1024</v>
      </c>
      <c r="D76" s="135" t="s">
        <v>1023</v>
      </c>
      <c r="E76" s="0" t="s">
        <v>1024</v>
      </c>
      <c r="F76" s="0" t="s">
        <v>558</v>
      </c>
      <c r="G76" s="0" t="s">
        <v>1025</v>
      </c>
    </row>
    <row customHeight="1" ht="11.25">
      <c r="A77" s="135" t="s">
        <v>15</v>
      </c>
      <c r="B77" s="135" t="s">
        <v>1023</v>
      </c>
      <c r="C77" s="135" t="s">
        <v>1024</v>
      </c>
      <c r="D77" s="135" t="s">
        <v>1026</v>
      </c>
      <c r="E77" s="0" t="s">
        <v>1027</v>
      </c>
      <c r="F77" s="0" t="s">
        <v>862</v>
      </c>
      <c r="G77" s="0" t="s">
        <v>1028</v>
      </c>
    </row>
    <row customHeight="1" ht="11.25">
      <c r="A78" s="135" t="s">
        <v>15</v>
      </c>
      <c r="B78" s="135" t="s">
        <v>1023</v>
      </c>
      <c r="C78" s="135" t="s">
        <v>1024</v>
      </c>
      <c r="D78" s="135" t="s">
        <v>1029</v>
      </c>
      <c r="E78" s="0" t="s">
        <v>1030</v>
      </c>
      <c r="F78" s="0" t="s">
        <v>862</v>
      </c>
      <c r="G78" s="0" t="s">
        <v>1031</v>
      </c>
    </row>
    <row customHeight="1" ht="11.25">
      <c r="A79" s="135" t="s">
        <v>15</v>
      </c>
      <c r="B79" s="135" t="s">
        <v>1023</v>
      </c>
      <c r="C79" s="135" t="s">
        <v>1024</v>
      </c>
      <c r="D79" s="135" t="s">
        <v>1032</v>
      </c>
      <c r="E79" s="0" t="s">
        <v>1033</v>
      </c>
      <c r="F79" s="0" t="s">
        <v>862</v>
      </c>
      <c r="G79" s="0" t="s">
        <v>1034</v>
      </c>
    </row>
    <row customHeight="1" ht="11.25">
      <c r="A80" s="135" t="s">
        <v>15</v>
      </c>
      <c r="B80" s="135" t="s">
        <v>1023</v>
      </c>
      <c r="C80" s="135" t="s">
        <v>1024</v>
      </c>
      <c r="D80" s="135" t="s">
        <v>1035</v>
      </c>
      <c r="E80" s="0" t="s">
        <v>1036</v>
      </c>
      <c r="F80" s="0" t="s">
        <v>862</v>
      </c>
      <c r="G80" s="0" t="s">
        <v>1037</v>
      </c>
    </row>
    <row customHeight="1" ht="11.25">
      <c r="A81" s="135" t="s">
        <v>15</v>
      </c>
      <c r="B81" s="135" t="s">
        <v>1023</v>
      </c>
      <c r="C81" s="135" t="s">
        <v>1024</v>
      </c>
      <c r="D81" s="135" t="s">
        <v>1038</v>
      </c>
      <c r="E81" s="0" t="s">
        <v>1039</v>
      </c>
      <c r="F81" s="0" t="s">
        <v>862</v>
      </c>
      <c r="G81" s="0" t="s">
        <v>1040</v>
      </c>
    </row>
    <row customHeight="1" ht="11.25">
      <c r="A82" s="135" t="s">
        <v>15</v>
      </c>
      <c r="B82" s="135" t="s">
        <v>1023</v>
      </c>
      <c r="C82" s="135" t="s">
        <v>1024</v>
      </c>
      <c r="D82" s="135" t="s">
        <v>1041</v>
      </c>
      <c r="E82" s="0" t="s">
        <v>1042</v>
      </c>
      <c r="F82" s="0" t="s">
        <v>862</v>
      </c>
      <c r="G82" s="0" t="s">
        <v>1043</v>
      </c>
    </row>
    <row customHeight="1" ht="11.25">
      <c r="A83" s="135" t="s">
        <v>15</v>
      </c>
      <c r="B83" s="135" t="s">
        <v>1023</v>
      </c>
      <c r="C83" s="135" t="s">
        <v>1024</v>
      </c>
      <c r="D83" s="135" t="s">
        <v>1044</v>
      </c>
      <c r="E83" s="0" t="s">
        <v>1045</v>
      </c>
      <c r="F83" s="0" t="s">
        <v>862</v>
      </c>
      <c r="G83" s="0" t="s">
        <v>1046</v>
      </c>
    </row>
    <row customHeight="1" ht="11.25">
      <c r="A84" s="135" t="s">
        <v>15</v>
      </c>
      <c r="B84" s="135" t="s">
        <v>1047</v>
      </c>
      <c r="C84" s="135" t="s">
        <v>1048</v>
      </c>
      <c r="D84" s="135" t="s">
        <v>1047</v>
      </c>
      <c r="E84" s="0" t="s">
        <v>1048</v>
      </c>
      <c r="F84" s="0" t="s">
        <v>1049</v>
      </c>
      <c r="G84" s="0" t="s">
        <v>1050</v>
      </c>
    </row>
    <row customHeight="1" ht="11.25">
      <c r="A85" s="135" t="s">
        <v>15</v>
      </c>
      <c r="B85" s="135" t="s">
        <v>1051</v>
      </c>
      <c r="C85" s="135" t="s">
        <v>1052</v>
      </c>
      <c r="D85" s="135" t="s">
        <v>1051</v>
      </c>
      <c r="E85" s="0" t="s">
        <v>1052</v>
      </c>
      <c r="F85" s="0" t="s">
        <v>1049</v>
      </c>
      <c r="G85" s="0" t="s">
        <v>1053</v>
      </c>
    </row>
    <row customHeight="1" ht="11.25">
      <c r="A86" s="135" t="s">
        <v>15</v>
      </c>
      <c r="B86" s="135" t="s">
        <v>1054</v>
      </c>
      <c r="C86" s="135" t="s">
        <v>1055</v>
      </c>
      <c r="D86" s="135" t="s">
        <v>1054</v>
      </c>
      <c r="E86" s="0" t="s">
        <v>1055</v>
      </c>
      <c r="F86" s="0" t="s">
        <v>1049</v>
      </c>
      <c r="G86" s="0" t="s">
        <v>1056</v>
      </c>
    </row>
    <row customHeight="1" ht="11.25">
      <c r="A87" s="135" t="s">
        <v>15</v>
      </c>
      <c r="B87" s="135" t="s">
        <v>1057</v>
      </c>
      <c r="C87" s="135" t="s">
        <v>1058</v>
      </c>
      <c r="D87" s="135" t="s">
        <v>1057</v>
      </c>
      <c r="E87" s="0" t="s">
        <v>1058</v>
      </c>
      <c r="F87" s="0" t="s">
        <v>1049</v>
      </c>
      <c r="G87" s="0" t="s">
        <v>1059</v>
      </c>
    </row>
    <row customHeight="1" ht="11.25">
      <c r="A88" s="135" t="s">
        <v>15</v>
      </c>
      <c r="B88" s="135" t="s">
        <v>1060</v>
      </c>
      <c r="C88" s="135" t="s">
        <v>1061</v>
      </c>
      <c r="D88" s="135" t="s">
        <v>1060</v>
      </c>
      <c r="E88" s="0" t="s">
        <v>1061</v>
      </c>
      <c r="F88" s="0" t="s">
        <v>1049</v>
      </c>
      <c r="G88" s="0" t="s">
        <v>1062</v>
      </c>
    </row>
    <row customHeight="1" ht="11.25">
      <c r="A89" s="135" t="s">
        <v>15</v>
      </c>
      <c r="B89" s="135" t="s">
        <v>1063</v>
      </c>
      <c r="C89" s="135" t="s">
        <v>1064</v>
      </c>
      <c r="D89" s="135" t="s">
        <v>1063</v>
      </c>
      <c r="E89" s="0" t="s">
        <v>1064</v>
      </c>
      <c r="F89" s="0" t="s">
        <v>1049</v>
      </c>
      <c r="G89" s="0" t="s">
        <v>1065</v>
      </c>
    </row>
    <row customHeight="1" ht="11.25">
      <c r="A90" s="135" t="s">
        <v>15</v>
      </c>
      <c r="B90" s="135" t="s">
        <v>1066</v>
      </c>
      <c r="C90" s="135" t="s">
        <v>1067</v>
      </c>
      <c r="D90" s="135" t="s">
        <v>1066</v>
      </c>
      <c r="E90" s="0" t="s">
        <v>1067</v>
      </c>
      <c r="F90" s="0" t="s">
        <v>1049</v>
      </c>
      <c r="G90" s="0" t="s">
        <v>1068</v>
      </c>
    </row>
    <row customHeight="1" ht="11.25">
      <c r="A91" s="135" t="s">
        <v>15</v>
      </c>
      <c r="B91" s="135" t="s">
        <v>1069</v>
      </c>
      <c r="C91" s="135" t="s">
        <v>1070</v>
      </c>
      <c r="D91" s="135" t="s">
        <v>1069</v>
      </c>
      <c r="E91" s="0" t="s">
        <v>1070</v>
      </c>
      <c r="F91" s="0" t="s">
        <v>1049</v>
      </c>
      <c r="G91" s="0" t="s">
        <v>1071</v>
      </c>
    </row>
    <row customHeight="1" ht="11.25">
      <c r="A92" s="135" t="s">
        <v>15</v>
      </c>
      <c r="B92" s="135" t="s">
        <v>1072</v>
      </c>
      <c r="C92" s="135" t="s">
        <v>1073</v>
      </c>
      <c r="D92" s="135" t="s">
        <v>1072</v>
      </c>
      <c r="E92" s="0" t="s">
        <v>1073</v>
      </c>
      <c r="F92" s="0" t="s">
        <v>1049</v>
      </c>
      <c r="G92" s="0" t="s">
        <v>1074</v>
      </c>
    </row>
    <row customHeight="1" ht="11.25">
      <c r="A93" s="135" t="s">
        <v>15</v>
      </c>
      <c r="B93" s="135" t="s">
        <v>1075</v>
      </c>
      <c r="C93" s="135" t="s">
        <v>1076</v>
      </c>
      <c r="D93" s="135" t="s">
        <v>1075</v>
      </c>
      <c r="E93" s="0" t="s">
        <v>1076</v>
      </c>
      <c r="F93" s="0" t="s">
        <v>1049</v>
      </c>
      <c r="G93" s="0" t="s">
        <v>1077</v>
      </c>
    </row>
    <row customHeight="1" ht="11.25">
      <c r="A94" s="135" t="s">
        <v>15</v>
      </c>
      <c r="B94" s="135" t="s">
        <v>1078</v>
      </c>
      <c r="C94" s="135" t="s">
        <v>1079</v>
      </c>
      <c r="D94" s="135" t="s">
        <v>1078</v>
      </c>
      <c r="E94" s="0" t="s">
        <v>1079</v>
      </c>
      <c r="F94" s="0" t="s">
        <v>1049</v>
      </c>
      <c r="G94" s="0" t="s">
        <v>1080</v>
      </c>
    </row>
    <row customHeight="1" ht="11.25">
      <c r="A95" s="135" t="s">
        <v>15</v>
      </c>
      <c r="B95" s="135" t="s">
        <v>1081</v>
      </c>
      <c r="C95" s="135" t="s">
        <v>1082</v>
      </c>
      <c r="D95" s="135" t="s">
        <v>1081</v>
      </c>
      <c r="E95" s="0" t="s">
        <v>1082</v>
      </c>
      <c r="F95" s="0" t="s">
        <v>1049</v>
      </c>
      <c r="G95" s="0" t="s">
        <v>1083</v>
      </c>
    </row>
    <row customHeight="1" ht="11.25">
      <c r="A96" s="135" t="s">
        <v>15</v>
      </c>
      <c r="B96" s="135" t="s">
        <v>1084</v>
      </c>
      <c r="C96" s="135" t="s">
        <v>1085</v>
      </c>
      <c r="D96" s="135" t="s">
        <v>1086</v>
      </c>
      <c r="E96" s="0" t="s">
        <v>1087</v>
      </c>
      <c r="F96" s="0" t="s">
        <v>862</v>
      </c>
      <c r="G96" s="0" t="s">
        <v>1088</v>
      </c>
    </row>
    <row customHeight="1" ht="11.25">
      <c r="A97" s="135" t="s">
        <v>15</v>
      </c>
      <c r="B97" s="135" t="s">
        <v>1084</v>
      </c>
      <c r="C97" s="135" t="s">
        <v>1085</v>
      </c>
      <c r="D97" s="135" t="s">
        <v>1089</v>
      </c>
      <c r="E97" s="0" t="s">
        <v>1090</v>
      </c>
      <c r="F97" s="0" t="s">
        <v>862</v>
      </c>
      <c r="G97" s="0" t="s">
        <v>1091</v>
      </c>
    </row>
    <row customHeight="1" ht="11.25">
      <c r="A98" s="135" t="s">
        <v>15</v>
      </c>
      <c r="B98" s="135" t="s">
        <v>1084</v>
      </c>
      <c r="C98" s="135" t="s">
        <v>1085</v>
      </c>
      <c r="D98" s="135" t="s">
        <v>1092</v>
      </c>
      <c r="E98" s="0" t="s">
        <v>1093</v>
      </c>
      <c r="F98" s="0" t="s">
        <v>862</v>
      </c>
      <c r="G98" s="0" t="s">
        <v>1094</v>
      </c>
    </row>
    <row customHeight="1" ht="11.25">
      <c r="A99" s="135" t="s">
        <v>15</v>
      </c>
      <c r="B99" s="135" t="s">
        <v>1084</v>
      </c>
      <c r="C99" s="135" t="s">
        <v>1085</v>
      </c>
      <c r="D99" s="135" t="s">
        <v>1014</v>
      </c>
      <c r="E99" s="0" t="s">
        <v>1095</v>
      </c>
      <c r="F99" s="0" t="s">
        <v>862</v>
      </c>
      <c r="G99" s="0" t="s">
        <v>1096</v>
      </c>
    </row>
    <row customHeight="1" ht="11.25">
      <c r="A100" s="135" t="s">
        <v>15</v>
      </c>
      <c r="B100" s="135" t="s">
        <v>1084</v>
      </c>
      <c r="C100" s="135" t="s">
        <v>1085</v>
      </c>
      <c r="D100" s="135" t="s">
        <v>1097</v>
      </c>
      <c r="E100" s="0" t="s">
        <v>1098</v>
      </c>
      <c r="F100" s="0" t="s">
        <v>862</v>
      </c>
      <c r="G100" s="0" t="s">
        <v>1099</v>
      </c>
    </row>
    <row customHeight="1" ht="11.25">
      <c r="A101" s="135" t="s">
        <v>15</v>
      </c>
      <c r="B101" s="135" t="s">
        <v>1084</v>
      </c>
      <c r="C101" s="135" t="s">
        <v>1085</v>
      </c>
      <c r="D101" s="135" t="s">
        <v>1084</v>
      </c>
      <c r="E101" s="0" t="s">
        <v>1085</v>
      </c>
      <c r="F101" s="0" t="s">
        <v>558</v>
      </c>
      <c r="G101" s="0" t="s">
        <v>1100</v>
      </c>
    </row>
    <row customHeight="1" ht="11.25">
      <c r="A102" s="135" t="s">
        <v>15</v>
      </c>
      <c r="B102" s="135" t="s">
        <v>1084</v>
      </c>
      <c r="C102" s="135" t="s">
        <v>1085</v>
      </c>
      <c r="D102" s="135" t="s">
        <v>1101</v>
      </c>
      <c r="E102" s="0" t="s">
        <v>1102</v>
      </c>
      <c r="F102" s="0" t="s">
        <v>862</v>
      </c>
      <c r="G102" s="0" t="s">
        <v>1103</v>
      </c>
    </row>
    <row customHeight="1" ht="11.25">
      <c r="A103" s="135" t="s">
        <v>15</v>
      </c>
      <c r="B103" s="135" t="s">
        <v>1084</v>
      </c>
      <c r="C103" s="135" t="s">
        <v>1085</v>
      </c>
      <c r="D103" s="135" t="s">
        <v>1104</v>
      </c>
      <c r="E103" s="0" t="s">
        <v>1105</v>
      </c>
      <c r="F103" s="0" t="s">
        <v>862</v>
      </c>
      <c r="G103" s="0" t="s">
        <v>1106</v>
      </c>
    </row>
    <row customHeight="1" ht="11.25">
      <c r="A104" s="135" t="s">
        <v>15</v>
      </c>
      <c r="B104" s="135" t="s">
        <v>1084</v>
      </c>
      <c r="C104" s="135" t="s">
        <v>1085</v>
      </c>
      <c r="D104" s="135" t="s">
        <v>1107</v>
      </c>
      <c r="E104" s="0" t="s">
        <v>1108</v>
      </c>
      <c r="F104" s="0" t="s">
        <v>862</v>
      </c>
      <c r="G104" s="0" t="s">
        <v>1109</v>
      </c>
    </row>
    <row customHeight="1" ht="11.25">
      <c r="A105" s="135" t="s">
        <v>15</v>
      </c>
      <c r="B105" s="135" t="s">
        <v>1084</v>
      </c>
      <c r="C105" s="135" t="s">
        <v>1085</v>
      </c>
      <c r="D105" s="135" t="s">
        <v>1110</v>
      </c>
      <c r="E105" s="0" t="s">
        <v>1111</v>
      </c>
      <c r="F105" s="0" t="s">
        <v>862</v>
      </c>
      <c r="G105" s="0" t="s">
        <v>1112</v>
      </c>
    </row>
    <row customHeight="1" ht="11.25">
      <c r="A106" s="135" t="s">
        <v>15</v>
      </c>
      <c r="B106" s="135" t="s">
        <v>1084</v>
      </c>
      <c r="C106" s="135" t="s">
        <v>1085</v>
      </c>
      <c r="D106" s="135" t="s">
        <v>1113</v>
      </c>
      <c r="E106" s="0" t="s">
        <v>1114</v>
      </c>
      <c r="F106" s="0" t="s">
        <v>862</v>
      </c>
      <c r="G106" s="0" t="s">
        <v>1115</v>
      </c>
    </row>
    <row customHeight="1" ht="11.25">
      <c r="A107" s="135" t="s">
        <v>15</v>
      </c>
      <c r="B107" s="135" t="s">
        <v>1084</v>
      </c>
      <c r="C107" s="135" t="s">
        <v>1085</v>
      </c>
      <c r="D107" s="135" t="s">
        <v>1116</v>
      </c>
      <c r="E107" s="0" t="s">
        <v>1117</v>
      </c>
      <c r="F107" s="0" t="s">
        <v>862</v>
      </c>
      <c r="G107" s="0" t="s">
        <v>1118</v>
      </c>
    </row>
    <row customHeight="1" ht="11.25">
      <c r="A108" s="135" t="s">
        <v>15</v>
      </c>
      <c r="B108" s="135" t="s">
        <v>1084</v>
      </c>
      <c r="C108" s="135" t="s">
        <v>1085</v>
      </c>
      <c r="D108" s="135" t="s">
        <v>1041</v>
      </c>
      <c r="E108" s="0" t="s">
        <v>1119</v>
      </c>
      <c r="F108" s="0" t="s">
        <v>862</v>
      </c>
      <c r="G108" s="0" t="s">
        <v>1120</v>
      </c>
    </row>
    <row customHeight="1" ht="11.25">
      <c r="A109" s="135" t="s">
        <v>15</v>
      </c>
      <c r="B109" s="135" t="s">
        <v>1084</v>
      </c>
      <c r="C109" s="135" t="s">
        <v>1085</v>
      </c>
      <c r="D109" s="135" t="s">
        <v>1121</v>
      </c>
      <c r="E109" s="0" t="s">
        <v>1122</v>
      </c>
      <c r="F109" s="0" t="s">
        <v>862</v>
      </c>
      <c r="G109" s="0" t="s">
        <v>1123</v>
      </c>
    </row>
    <row customHeight="1" ht="11.25">
      <c r="A110" s="135" t="s">
        <v>15</v>
      </c>
      <c r="B110" s="135" t="s">
        <v>112</v>
      </c>
      <c r="C110" s="135" t="s">
        <v>113</v>
      </c>
      <c r="D110" s="135" t="s">
        <v>1124</v>
      </c>
      <c r="E110" s="0" t="s">
        <v>1125</v>
      </c>
      <c r="F110" s="0" t="s">
        <v>862</v>
      </c>
      <c r="G110" s="0" t="s">
        <v>1126</v>
      </c>
    </row>
    <row customHeight="1" ht="11.25">
      <c r="A111" s="135" t="s">
        <v>15</v>
      </c>
      <c r="B111" s="135" t="s">
        <v>112</v>
      </c>
      <c r="C111" s="135" t="s">
        <v>113</v>
      </c>
      <c r="D111" s="135" t="s">
        <v>1127</v>
      </c>
      <c r="E111" s="0" t="s">
        <v>1128</v>
      </c>
      <c r="F111" s="0" t="s">
        <v>862</v>
      </c>
      <c r="G111" s="0" t="s">
        <v>1129</v>
      </c>
    </row>
    <row customHeight="1" ht="11.25">
      <c r="A112" s="135" t="s">
        <v>15</v>
      </c>
      <c r="B112" s="135" t="s">
        <v>112</v>
      </c>
      <c r="C112" s="135" t="s">
        <v>113</v>
      </c>
      <c r="D112" s="135" t="s">
        <v>112</v>
      </c>
      <c r="E112" s="0" t="s">
        <v>113</v>
      </c>
      <c r="F112" s="0" t="s">
        <v>558</v>
      </c>
      <c r="G112" s="0" t="s">
        <v>1130</v>
      </c>
    </row>
    <row customHeight="1" ht="11.25">
      <c r="A113" s="135" t="s">
        <v>15</v>
      </c>
      <c r="B113" s="135" t="s">
        <v>112</v>
      </c>
      <c r="C113" s="135" t="s">
        <v>113</v>
      </c>
      <c r="D113" s="135" t="s">
        <v>1131</v>
      </c>
      <c r="E113" s="0" t="s">
        <v>1132</v>
      </c>
      <c r="F113" s="0" t="s">
        <v>862</v>
      </c>
      <c r="G113" s="0" t="s">
        <v>1133</v>
      </c>
    </row>
    <row customHeight="1" ht="11.25">
      <c r="A114" s="135" t="s">
        <v>15</v>
      </c>
      <c r="B114" s="135" t="s">
        <v>112</v>
      </c>
      <c r="C114" s="135" t="s">
        <v>113</v>
      </c>
      <c r="D114" s="135" t="s">
        <v>944</v>
      </c>
      <c r="E114" s="0" t="s">
        <v>1134</v>
      </c>
      <c r="F114" s="0" t="s">
        <v>862</v>
      </c>
      <c r="G114" s="0" t="s">
        <v>1135</v>
      </c>
    </row>
    <row customHeight="1" ht="11.25">
      <c r="A115" s="135" t="s">
        <v>15</v>
      </c>
      <c r="B115" s="135" t="s">
        <v>112</v>
      </c>
      <c r="C115" s="135" t="s">
        <v>113</v>
      </c>
      <c r="D115" s="135" t="s">
        <v>1136</v>
      </c>
      <c r="E115" s="0" t="s">
        <v>1137</v>
      </c>
      <c r="F115" s="0" t="s">
        <v>862</v>
      </c>
      <c r="G115" s="0" t="s">
        <v>1138</v>
      </c>
    </row>
    <row customHeight="1" ht="11.25">
      <c r="A116" s="135" t="s">
        <v>15</v>
      </c>
      <c r="B116" s="135" t="s">
        <v>112</v>
      </c>
      <c r="C116" s="135" t="s">
        <v>113</v>
      </c>
      <c r="D116" s="135" t="s">
        <v>1139</v>
      </c>
      <c r="E116" s="0" t="s">
        <v>1140</v>
      </c>
      <c r="F116" s="0" t="s">
        <v>862</v>
      </c>
      <c r="G116" s="0" t="s">
        <v>1141</v>
      </c>
    </row>
    <row customHeight="1" ht="11.25">
      <c r="A117" s="135" t="s">
        <v>15</v>
      </c>
      <c r="B117" s="135" t="s">
        <v>112</v>
      </c>
      <c r="C117" s="135" t="s">
        <v>113</v>
      </c>
      <c r="D117" s="135" t="s">
        <v>1142</v>
      </c>
      <c r="E117" s="0" t="s">
        <v>1143</v>
      </c>
      <c r="F117" s="0" t="s">
        <v>862</v>
      </c>
      <c r="G117" s="0" t="s">
        <v>1144</v>
      </c>
    </row>
    <row customHeight="1" ht="11.25">
      <c r="A118" s="135" t="s">
        <v>15</v>
      </c>
      <c r="B118" s="135" t="s">
        <v>112</v>
      </c>
      <c r="C118" s="135" t="s">
        <v>113</v>
      </c>
      <c r="D118" s="135" t="s">
        <v>1145</v>
      </c>
      <c r="E118" s="0" t="s">
        <v>1146</v>
      </c>
      <c r="F118" s="0" t="s">
        <v>862</v>
      </c>
      <c r="G118" s="0" t="s">
        <v>1147</v>
      </c>
    </row>
    <row customHeight="1" ht="11.25">
      <c r="A119" s="135" t="s">
        <v>15</v>
      </c>
      <c r="B119" s="135" t="s">
        <v>112</v>
      </c>
      <c r="C119" s="135" t="s">
        <v>113</v>
      </c>
      <c r="D119" s="135" t="s">
        <v>1148</v>
      </c>
      <c r="E119" s="0" t="s">
        <v>1149</v>
      </c>
      <c r="F119" s="0" t="s">
        <v>862</v>
      </c>
      <c r="G119" s="0" t="s">
        <v>1150</v>
      </c>
    </row>
    <row customHeight="1" ht="11.25">
      <c r="A120" s="135" t="s">
        <v>15</v>
      </c>
      <c r="B120" s="135" t="s">
        <v>1151</v>
      </c>
      <c r="C120" s="135" t="s">
        <v>1152</v>
      </c>
      <c r="D120" s="135" t="s">
        <v>1151</v>
      </c>
      <c r="E120" s="0" t="s">
        <v>1152</v>
      </c>
      <c r="F120" s="0" t="s">
        <v>558</v>
      </c>
      <c r="G120" s="0" t="s">
        <v>1153</v>
      </c>
    </row>
    <row customHeight="1" ht="11.25">
      <c r="A121" s="135" t="s">
        <v>15</v>
      </c>
      <c r="B121" s="135" t="s">
        <v>1151</v>
      </c>
      <c r="C121" s="135" t="s">
        <v>1152</v>
      </c>
      <c r="D121" s="135" t="s">
        <v>1154</v>
      </c>
      <c r="E121" s="0" t="s">
        <v>1155</v>
      </c>
      <c r="F121" s="0" t="s">
        <v>862</v>
      </c>
      <c r="G121" s="0" t="s">
        <v>1156</v>
      </c>
    </row>
    <row customHeight="1" ht="11.25">
      <c r="A122" s="135" t="s">
        <v>15</v>
      </c>
      <c r="B122" s="135" t="s">
        <v>1151</v>
      </c>
      <c r="C122" s="135" t="s">
        <v>1152</v>
      </c>
      <c r="D122" s="135" t="s">
        <v>1157</v>
      </c>
      <c r="E122" s="0" t="s">
        <v>1158</v>
      </c>
      <c r="F122" s="0" t="s">
        <v>862</v>
      </c>
      <c r="G122" s="0" t="s">
        <v>1159</v>
      </c>
    </row>
    <row customHeight="1" ht="11.25">
      <c r="A123" s="135" t="s">
        <v>15</v>
      </c>
      <c r="B123" s="135" t="s">
        <v>1151</v>
      </c>
      <c r="C123" s="135" t="s">
        <v>1152</v>
      </c>
      <c r="D123" s="135" t="s">
        <v>1160</v>
      </c>
      <c r="E123" s="0" t="s">
        <v>1161</v>
      </c>
      <c r="F123" s="0" t="s">
        <v>862</v>
      </c>
      <c r="G123" s="0" t="s">
        <v>1162</v>
      </c>
    </row>
    <row customHeight="1" ht="11.25">
      <c r="A124" s="135" t="s">
        <v>15</v>
      </c>
      <c r="B124" s="135" t="s">
        <v>1151</v>
      </c>
      <c r="C124" s="135" t="s">
        <v>1152</v>
      </c>
      <c r="D124" s="135" t="s">
        <v>1163</v>
      </c>
      <c r="E124" s="0" t="s">
        <v>1164</v>
      </c>
      <c r="F124" s="0" t="s">
        <v>862</v>
      </c>
      <c r="G124" s="0" t="s">
        <v>1165</v>
      </c>
    </row>
    <row customHeight="1" ht="11.25">
      <c r="A125" s="135" t="s">
        <v>15</v>
      </c>
      <c r="B125" s="135" t="s">
        <v>1151</v>
      </c>
      <c r="C125" s="135" t="s">
        <v>1152</v>
      </c>
      <c r="D125" s="135" t="s">
        <v>1166</v>
      </c>
      <c r="E125" s="0" t="s">
        <v>1167</v>
      </c>
      <c r="F125" s="0" t="s">
        <v>862</v>
      </c>
      <c r="G125" s="0" t="s">
        <v>1168</v>
      </c>
    </row>
    <row customHeight="1" ht="11.25">
      <c r="A126" s="135" t="s">
        <v>15</v>
      </c>
      <c r="B126" s="135" t="s">
        <v>1151</v>
      </c>
      <c r="C126" s="135" t="s">
        <v>1152</v>
      </c>
      <c r="D126" s="135" t="s">
        <v>1169</v>
      </c>
      <c r="E126" s="0" t="s">
        <v>1170</v>
      </c>
      <c r="F126" s="0" t="s">
        <v>862</v>
      </c>
      <c r="G126" s="0" t="s">
        <v>1171</v>
      </c>
    </row>
    <row customHeight="1" ht="11.25">
      <c r="A127" s="135" t="s">
        <v>15</v>
      </c>
      <c r="B127" s="135" t="s">
        <v>1151</v>
      </c>
      <c r="C127" s="135" t="s">
        <v>1152</v>
      </c>
      <c r="D127" s="135" t="s">
        <v>1172</v>
      </c>
      <c r="E127" s="0" t="s">
        <v>1173</v>
      </c>
      <c r="F127" s="0" t="s">
        <v>862</v>
      </c>
      <c r="G127" s="0" t="s">
        <v>1174</v>
      </c>
    </row>
    <row customHeight="1" ht="11.25">
      <c r="A128" s="135" t="s">
        <v>15</v>
      </c>
      <c r="B128" s="135" t="s">
        <v>1151</v>
      </c>
      <c r="C128" s="135" t="s">
        <v>1152</v>
      </c>
      <c r="D128" s="135" t="s">
        <v>1175</v>
      </c>
      <c r="E128" s="0" t="s">
        <v>1176</v>
      </c>
      <c r="F128" s="0" t="s">
        <v>862</v>
      </c>
      <c r="G128" s="0" t="s">
        <v>1177</v>
      </c>
    </row>
    <row customHeight="1" ht="11.25">
      <c r="A129" s="135" t="s">
        <v>15</v>
      </c>
      <c r="B129" s="135" t="s">
        <v>1151</v>
      </c>
      <c r="C129" s="135" t="s">
        <v>1152</v>
      </c>
      <c r="D129" s="135" t="s">
        <v>1178</v>
      </c>
      <c r="E129" s="0" t="s">
        <v>1179</v>
      </c>
      <c r="F129" s="0" t="s">
        <v>862</v>
      </c>
      <c r="G129" s="0" t="s">
        <v>1180</v>
      </c>
    </row>
    <row customHeight="1" ht="11.25">
      <c r="A130" s="135" t="s">
        <v>15</v>
      </c>
      <c r="B130" s="135" t="s">
        <v>1181</v>
      </c>
      <c r="C130" s="135" t="s">
        <v>1182</v>
      </c>
      <c r="D130" s="135" t="s">
        <v>1183</v>
      </c>
      <c r="E130" s="0" t="s">
        <v>1184</v>
      </c>
      <c r="F130" s="0" t="s">
        <v>862</v>
      </c>
      <c r="G130" s="0" t="s">
        <v>1185</v>
      </c>
    </row>
    <row customHeight="1" ht="11.25">
      <c r="A131" s="135" t="s">
        <v>15</v>
      </c>
      <c r="B131" s="135" t="s">
        <v>1181</v>
      </c>
      <c r="C131" s="135" t="s">
        <v>1182</v>
      </c>
      <c r="D131" s="135" t="s">
        <v>1186</v>
      </c>
      <c r="E131" s="0" t="s">
        <v>1187</v>
      </c>
      <c r="F131" s="0" t="s">
        <v>862</v>
      </c>
      <c r="G131" s="0" t="s">
        <v>1188</v>
      </c>
    </row>
    <row customHeight="1" ht="11.25">
      <c r="A132" s="135" t="s">
        <v>15</v>
      </c>
      <c r="B132" s="135" t="s">
        <v>1181</v>
      </c>
      <c r="C132" s="135" t="s">
        <v>1182</v>
      </c>
      <c r="D132" s="135" t="s">
        <v>1189</v>
      </c>
      <c r="E132" s="0" t="s">
        <v>1190</v>
      </c>
      <c r="F132" s="0" t="s">
        <v>862</v>
      </c>
      <c r="G132" s="0" t="s">
        <v>1191</v>
      </c>
    </row>
    <row customHeight="1" ht="11.25">
      <c r="A133" s="135" t="s">
        <v>15</v>
      </c>
      <c r="B133" s="135" t="s">
        <v>1181</v>
      </c>
      <c r="C133" s="135" t="s">
        <v>1182</v>
      </c>
      <c r="D133" s="135" t="s">
        <v>1181</v>
      </c>
      <c r="E133" s="0" t="s">
        <v>1182</v>
      </c>
      <c r="F133" s="0" t="s">
        <v>558</v>
      </c>
      <c r="G133" s="0" t="s">
        <v>1192</v>
      </c>
    </row>
    <row customHeight="1" ht="11.25">
      <c r="A134" s="135" t="s">
        <v>15</v>
      </c>
      <c r="B134" s="135" t="s">
        <v>1181</v>
      </c>
      <c r="C134" s="135" t="s">
        <v>1182</v>
      </c>
      <c r="D134" s="135" t="s">
        <v>1193</v>
      </c>
      <c r="E134" s="0" t="s">
        <v>1194</v>
      </c>
      <c r="F134" s="0" t="s">
        <v>901</v>
      </c>
      <c r="G134" s="0" t="s">
        <v>1195</v>
      </c>
    </row>
    <row customHeight="1" ht="11.25">
      <c r="A135" s="135" t="s">
        <v>15</v>
      </c>
      <c r="B135" s="135" t="s">
        <v>1181</v>
      </c>
      <c r="C135" s="135" t="s">
        <v>1182</v>
      </c>
      <c r="D135" s="135" t="s">
        <v>1196</v>
      </c>
      <c r="E135" s="0" t="s">
        <v>1197</v>
      </c>
      <c r="F135" s="0" t="s">
        <v>862</v>
      </c>
      <c r="G135" s="0" t="s">
        <v>1198</v>
      </c>
    </row>
    <row customHeight="1" ht="11.25">
      <c r="A136" s="135" t="s">
        <v>15</v>
      </c>
      <c r="B136" s="135" t="s">
        <v>1181</v>
      </c>
      <c r="C136" s="135" t="s">
        <v>1182</v>
      </c>
      <c r="D136" s="135" t="s">
        <v>1199</v>
      </c>
      <c r="E136" s="0" t="s">
        <v>1200</v>
      </c>
      <c r="F136" s="0" t="s">
        <v>862</v>
      </c>
      <c r="G136" s="0" t="s">
        <v>1201</v>
      </c>
    </row>
    <row customHeight="1" ht="11.25">
      <c r="A137" s="135" t="s">
        <v>15</v>
      </c>
      <c r="B137" s="135" t="s">
        <v>1181</v>
      </c>
      <c r="C137" s="135" t="s">
        <v>1182</v>
      </c>
      <c r="D137" s="135" t="s">
        <v>932</v>
      </c>
      <c r="E137" s="0" t="s">
        <v>1202</v>
      </c>
      <c r="F137" s="0" t="s">
        <v>862</v>
      </c>
      <c r="G137" s="0" t="s">
        <v>1203</v>
      </c>
    </row>
    <row customHeight="1" ht="11.25">
      <c r="A138" s="135" t="s">
        <v>15</v>
      </c>
      <c r="B138" s="135" t="s">
        <v>1181</v>
      </c>
      <c r="C138" s="135" t="s">
        <v>1182</v>
      </c>
      <c r="D138" s="135" t="s">
        <v>1204</v>
      </c>
      <c r="E138" s="0" t="s">
        <v>1205</v>
      </c>
      <c r="F138" s="0" t="s">
        <v>862</v>
      </c>
      <c r="G138" s="0" t="s">
        <v>1206</v>
      </c>
    </row>
    <row customHeight="1" ht="11.25">
      <c r="A139" s="135" t="s">
        <v>15</v>
      </c>
      <c r="B139" s="135" t="s">
        <v>1181</v>
      </c>
      <c r="C139" s="135" t="s">
        <v>1182</v>
      </c>
      <c r="D139" s="135" t="s">
        <v>1207</v>
      </c>
      <c r="E139" s="0" t="s">
        <v>1208</v>
      </c>
      <c r="F139" s="0" t="s">
        <v>862</v>
      </c>
      <c r="G139" s="0" t="s">
        <v>1209</v>
      </c>
    </row>
    <row customHeight="1" ht="11.25">
      <c r="A140" s="135" t="s">
        <v>15</v>
      </c>
      <c r="B140" s="135" t="s">
        <v>1210</v>
      </c>
      <c r="C140" s="135" t="s">
        <v>1211</v>
      </c>
      <c r="D140" s="135" t="s">
        <v>1212</v>
      </c>
      <c r="E140" s="0" t="s">
        <v>1213</v>
      </c>
      <c r="F140" s="0" t="s">
        <v>862</v>
      </c>
      <c r="G140" s="0" t="s">
        <v>1214</v>
      </c>
    </row>
    <row customHeight="1" ht="11.25">
      <c r="A141" s="135" t="s">
        <v>15</v>
      </c>
      <c r="B141" s="135" t="s">
        <v>1210</v>
      </c>
      <c r="C141" s="135" t="s">
        <v>1211</v>
      </c>
      <c r="D141" s="135" t="s">
        <v>1215</v>
      </c>
      <c r="E141" s="0" t="s">
        <v>1216</v>
      </c>
      <c r="F141" s="0" t="s">
        <v>862</v>
      </c>
      <c r="G141" s="0" t="s">
        <v>1217</v>
      </c>
    </row>
    <row customHeight="1" ht="11.25">
      <c r="A142" s="135" t="s">
        <v>15</v>
      </c>
      <c r="B142" s="135" t="s">
        <v>1210</v>
      </c>
      <c r="C142" s="135" t="s">
        <v>1211</v>
      </c>
      <c r="D142" s="135" t="s">
        <v>1218</v>
      </c>
      <c r="E142" s="0" t="s">
        <v>1219</v>
      </c>
      <c r="F142" s="0" t="s">
        <v>862</v>
      </c>
      <c r="G142" s="0" t="s">
        <v>1220</v>
      </c>
    </row>
    <row customHeight="1" ht="11.25">
      <c r="A143" s="135" t="s">
        <v>15</v>
      </c>
      <c r="B143" s="135" t="s">
        <v>1210</v>
      </c>
      <c r="C143" s="135" t="s">
        <v>1211</v>
      </c>
      <c r="D143" s="135" t="s">
        <v>1210</v>
      </c>
      <c r="E143" s="0" t="s">
        <v>1211</v>
      </c>
      <c r="F143" s="0" t="s">
        <v>558</v>
      </c>
      <c r="G143" s="0" t="s">
        <v>1221</v>
      </c>
    </row>
    <row customHeight="1" ht="11.25">
      <c r="A144" s="135" t="s">
        <v>15</v>
      </c>
      <c r="B144" s="135" t="s">
        <v>1210</v>
      </c>
      <c r="C144" s="135" t="s">
        <v>1211</v>
      </c>
      <c r="D144" s="135" t="s">
        <v>1222</v>
      </c>
      <c r="E144" s="0" t="s">
        <v>1223</v>
      </c>
      <c r="F144" s="0" t="s">
        <v>862</v>
      </c>
      <c r="G144" s="0" t="s">
        <v>1224</v>
      </c>
    </row>
    <row customHeight="1" ht="11.25">
      <c r="A145" s="135" t="s">
        <v>15</v>
      </c>
      <c r="B145" s="135" t="s">
        <v>1210</v>
      </c>
      <c r="C145" s="135" t="s">
        <v>1211</v>
      </c>
      <c r="D145" s="135" t="s">
        <v>1225</v>
      </c>
      <c r="E145" s="0" t="s">
        <v>1226</v>
      </c>
      <c r="F145" s="0" t="s">
        <v>862</v>
      </c>
      <c r="G145" s="0" t="s">
        <v>1227</v>
      </c>
    </row>
    <row customHeight="1" ht="11.25">
      <c r="A146" s="135" t="s">
        <v>15</v>
      </c>
      <c r="B146" s="135" t="s">
        <v>1210</v>
      </c>
      <c r="C146" s="135" t="s">
        <v>1211</v>
      </c>
      <c r="D146" s="135" t="s">
        <v>1228</v>
      </c>
      <c r="E146" s="0" t="s">
        <v>1229</v>
      </c>
      <c r="F146" s="0" t="s">
        <v>862</v>
      </c>
      <c r="G146" s="0" t="s">
        <v>1230</v>
      </c>
    </row>
    <row customHeight="1" ht="11.25">
      <c r="A147" s="135" t="s">
        <v>15</v>
      </c>
      <c r="B147" s="135" t="s">
        <v>1210</v>
      </c>
      <c r="C147" s="135" t="s">
        <v>1211</v>
      </c>
      <c r="D147" s="135" t="s">
        <v>1231</v>
      </c>
      <c r="E147" s="0" t="s">
        <v>1232</v>
      </c>
      <c r="F147" s="0" t="s">
        <v>862</v>
      </c>
      <c r="G147" s="0" t="s">
        <v>1233</v>
      </c>
    </row>
    <row customHeight="1" ht="11.25">
      <c r="A148" s="135" t="s">
        <v>15</v>
      </c>
      <c r="B148" s="135" t="s">
        <v>1210</v>
      </c>
      <c r="C148" s="135" t="s">
        <v>1211</v>
      </c>
      <c r="D148" s="135" t="s">
        <v>910</v>
      </c>
      <c r="E148" s="0" t="s">
        <v>1234</v>
      </c>
      <c r="F148" s="0" t="s">
        <v>862</v>
      </c>
      <c r="G148" s="0" t="s">
        <v>1235</v>
      </c>
    </row>
    <row customHeight="1" ht="11.25">
      <c r="A149" s="135" t="s">
        <v>15</v>
      </c>
      <c r="B149" s="135" t="s">
        <v>1210</v>
      </c>
      <c r="C149" s="135" t="s">
        <v>1211</v>
      </c>
      <c r="D149" s="135" t="s">
        <v>1236</v>
      </c>
      <c r="E149" s="0" t="s">
        <v>1237</v>
      </c>
      <c r="F149" s="0" t="s">
        <v>862</v>
      </c>
      <c r="G149" s="0" t="s">
        <v>1238</v>
      </c>
    </row>
    <row customHeight="1" ht="11.25">
      <c r="A150" s="135" t="s">
        <v>15</v>
      </c>
      <c r="B150" s="135" t="s">
        <v>1210</v>
      </c>
      <c r="C150" s="135" t="s">
        <v>1211</v>
      </c>
      <c r="D150" s="135" t="s">
        <v>1239</v>
      </c>
      <c r="E150" s="0" t="s">
        <v>1240</v>
      </c>
      <c r="F150" s="0" t="s">
        <v>862</v>
      </c>
      <c r="G150" s="0" t="s">
        <v>1241</v>
      </c>
    </row>
    <row customHeight="1" ht="11.25">
      <c r="A151" s="135" t="s">
        <v>15</v>
      </c>
      <c r="B151" s="135" t="s">
        <v>1210</v>
      </c>
      <c r="C151" s="135" t="s">
        <v>1211</v>
      </c>
      <c r="D151" s="135" t="s">
        <v>1242</v>
      </c>
      <c r="E151" s="0" t="s">
        <v>1243</v>
      </c>
      <c r="F151" s="0" t="s">
        <v>862</v>
      </c>
      <c r="G151" s="0" t="s">
        <v>1244</v>
      </c>
    </row>
    <row customHeight="1" ht="11.25">
      <c r="A152" s="135" t="s">
        <v>15</v>
      </c>
      <c r="B152" s="135" t="s">
        <v>1245</v>
      </c>
      <c r="C152" s="135" t="s">
        <v>1246</v>
      </c>
      <c r="D152" s="135" t="s">
        <v>1247</v>
      </c>
      <c r="E152" s="0" t="s">
        <v>1248</v>
      </c>
      <c r="F152" s="0" t="s">
        <v>862</v>
      </c>
      <c r="G152" s="0" t="s">
        <v>1249</v>
      </c>
    </row>
    <row customHeight="1" ht="11.25">
      <c r="A153" s="135" t="s">
        <v>15</v>
      </c>
      <c r="B153" s="135" t="s">
        <v>1245</v>
      </c>
      <c r="C153" s="135" t="s">
        <v>1246</v>
      </c>
      <c r="D153" s="135" t="s">
        <v>1245</v>
      </c>
      <c r="E153" s="0" t="s">
        <v>1246</v>
      </c>
      <c r="F153" s="0" t="s">
        <v>558</v>
      </c>
      <c r="G153" s="0" t="s">
        <v>1250</v>
      </c>
    </row>
    <row customHeight="1" ht="11.25">
      <c r="A154" s="135" t="s">
        <v>15</v>
      </c>
      <c r="B154" s="135" t="s">
        <v>1245</v>
      </c>
      <c r="C154" s="135" t="s">
        <v>1246</v>
      </c>
      <c r="D154" s="135" t="s">
        <v>869</v>
      </c>
      <c r="E154" s="0" t="s">
        <v>1251</v>
      </c>
      <c r="F154" s="0" t="s">
        <v>862</v>
      </c>
      <c r="G154" s="0" t="s">
        <v>1252</v>
      </c>
    </row>
    <row customHeight="1" ht="11.25">
      <c r="A155" s="135" t="s">
        <v>15</v>
      </c>
      <c r="B155" s="135" t="s">
        <v>1245</v>
      </c>
      <c r="C155" s="135" t="s">
        <v>1246</v>
      </c>
      <c r="D155" s="135" t="s">
        <v>1253</v>
      </c>
      <c r="E155" s="0" t="s">
        <v>1254</v>
      </c>
      <c r="F155" s="0" t="s">
        <v>862</v>
      </c>
      <c r="G155" s="0" t="s">
        <v>1255</v>
      </c>
    </row>
    <row customHeight="1" ht="11.25">
      <c r="A156" s="135" t="s">
        <v>15</v>
      </c>
      <c r="B156" s="135" t="s">
        <v>1245</v>
      </c>
      <c r="C156" s="135" t="s">
        <v>1246</v>
      </c>
      <c r="D156" s="135" t="s">
        <v>1228</v>
      </c>
      <c r="E156" s="0" t="s">
        <v>1256</v>
      </c>
      <c r="F156" s="0" t="s">
        <v>862</v>
      </c>
      <c r="G156" s="0" t="s">
        <v>1257</v>
      </c>
    </row>
    <row customHeight="1" ht="11.25">
      <c r="A157" s="135" t="s">
        <v>15</v>
      </c>
      <c r="B157" s="135" t="s">
        <v>1245</v>
      </c>
      <c r="C157" s="135" t="s">
        <v>1246</v>
      </c>
      <c r="D157" s="135" t="s">
        <v>1258</v>
      </c>
      <c r="E157" s="0" t="s">
        <v>1259</v>
      </c>
      <c r="F157" s="0" t="s">
        <v>862</v>
      </c>
      <c r="G157" s="0" t="s">
        <v>1260</v>
      </c>
    </row>
    <row customHeight="1" ht="11.25">
      <c r="A158" s="135" t="s">
        <v>15</v>
      </c>
      <c r="B158" s="135" t="s">
        <v>1245</v>
      </c>
      <c r="C158" s="135" t="s">
        <v>1246</v>
      </c>
      <c r="D158" s="135" t="s">
        <v>1261</v>
      </c>
      <c r="E158" s="0" t="s">
        <v>1262</v>
      </c>
      <c r="F158" s="0" t="s">
        <v>862</v>
      </c>
      <c r="G158" s="0" t="s">
        <v>1263</v>
      </c>
    </row>
    <row customHeight="1" ht="11.25">
      <c r="A159" s="135" t="s">
        <v>15</v>
      </c>
      <c r="B159" s="135" t="s">
        <v>1245</v>
      </c>
      <c r="C159" s="135" t="s">
        <v>1246</v>
      </c>
      <c r="D159" s="135" t="s">
        <v>1264</v>
      </c>
      <c r="E159" s="0" t="s">
        <v>1265</v>
      </c>
      <c r="F159" s="0" t="s">
        <v>862</v>
      </c>
      <c r="G159" s="0" t="s">
        <v>1266</v>
      </c>
    </row>
    <row customHeight="1" ht="11.25">
      <c r="A160" s="135" t="s">
        <v>15</v>
      </c>
      <c r="B160" s="135" t="s">
        <v>1245</v>
      </c>
      <c r="C160" s="135" t="s">
        <v>1246</v>
      </c>
      <c r="D160" s="135" t="s">
        <v>1267</v>
      </c>
      <c r="E160" s="0" t="s">
        <v>1268</v>
      </c>
      <c r="F160" s="0" t="s">
        <v>862</v>
      </c>
      <c r="G160" s="0" t="s">
        <v>1269</v>
      </c>
    </row>
    <row customHeight="1" ht="11.25">
      <c r="A161" s="135" t="s">
        <v>15</v>
      </c>
      <c r="B161" s="135" t="s">
        <v>1270</v>
      </c>
      <c r="C161" s="135" t="s">
        <v>1271</v>
      </c>
      <c r="D161" s="135" t="s">
        <v>1272</v>
      </c>
      <c r="E161" s="0" t="s">
        <v>1273</v>
      </c>
      <c r="F161" s="0" t="s">
        <v>862</v>
      </c>
      <c r="G161" s="0" t="s">
        <v>1274</v>
      </c>
    </row>
    <row customHeight="1" ht="11.25">
      <c r="A162" s="135" t="s">
        <v>15</v>
      </c>
      <c r="B162" s="135" t="s">
        <v>1270</v>
      </c>
      <c r="C162" s="135" t="s">
        <v>1271</v>
      </c>
      <c r="D162" s="135" t="s">
        <v>1275</v>
      </c>
      <c r="E162" s="0" t="s">
        <v>1276</v>
      </c>
      <c r="F162" s="0" t="s">
        <v>862</v>
      </c>
      <c r="G162" s="0" t="s">
        <v>1277</v>
      </c>
    </row>
    <row customHeight="1" ht="11.25">
      <c r="A163" s="135" t="s">
        <v>15</v>
      </c>
      <c r="B163" s="135" t="s">
        <v>1270</v>
      </c>
      <c r="C163" s="135" t="s">
        <v>1271</v>
      </c>
      <c r="D163" s="135" t="s">
        <v>1278</v>
      </c>
      <c r="E163" s="0" t="s">
        <v>1279</v>
      </c>
      <c r="F163" s="0" t="s">
        <v>862</v>
      </c>
      <c r="G163" s="0" t="s">
        <v>1280</v>
      </c>
    </row>
    <row customHeight="1" ht="11.25">
      <c r="A164" s="135" t="s">
        <v>15</v>
      </c>
      <c r="B164" s="135" t="s">
        <v>1270</v>
      </c>
      <c r="C164" s="135" t="s">
        <v>1271</v>
      </c>
      <c r="D164" s="135" t="s">
        <v>1281</v>
      </c>
      <c r="E164" s="0" t="s">
        <v>1282</v>
      </c>
      <c r="F164" s="0" t="s">
        <v>1283</v>
      </c>
      <c r="G164" s="0" t="s">
        <v>1284</v>
      </c>
    </row>
    <row customHeight="1" ht="11.25">
      <c r="A165" s="135" t="s">
        <v>15</v>
      </c>
      <c r="B165" s="135" t="s">
        <v>1270</v>
      </c>
      <c r="C165" s="135" t="s">
        <v>1271</v>
      </c>
      <c r="D165" s="135" t="s">
        <v>1285</v>
      </c>
      <c r="E165" s="0" t="s">
        <v>1286</v>
      </c>
      <c r="F165" s="0" t="s">
        <v>862</v>
      </c>
      <c r="G165" s="0" t="s">
        <v>1287</v>
      </c>
    </row>
    <row customHeight="1" ht="11.25">
      <c r="A166" s="135" t="s">
        <v>15</v>
      </c>
      <c r="B166" s="135" t="s">
        <v>1270</v>
      </c>
      <c r="C166" s="135" t="s">
        <v>1271</v>
      </c>
      <c r="D166" s="135" t="s">
        <v>1288</v>
      </c>
      <c r="E166" s="0" t="s">
        <v>1289</v>
      </c>
      <c r="F166" s="0" t="s">
        <v>862</v>
      </c>
      <c r="G166" s="0" t="s">
        <v>1290</v>
      </c>
    </row>
    <row customHeight="1" ht="11.25">
      <c r="A167" s="135" t="s">
        <v>15</v>
      </c>
      <c r="B167" s="135" t="s">
        <v>1270</v>
      </c>
      <c r="C167" s="135" t="s">
        <v>1271</v>
      </c>
      <c r="D167" s="135" t="s">
        <v>1291</v>
      </c>
      <c r="E167" s="0" t="s">
        <v>1292</v>
      </c>
      <c r="F167" s="0" t="s">
        <v>862</v>
      </c>
      <c r="G167" s="0" t="s">
        <v>1293</v>
      </c>
    </row>
    <row customHeight="1" ht="11.25">
      <c r="A168" s="135" t="s">
        <v>15</v>
      </c>
      <c r="B168" s="135" t="s">
        <v>1270</v>
      </c>
      <c r="C168" s="135" t="s">
        <v>1271</v>
      </c>
      <c r="D168" s="135" t="s">
        <v>1270</v>
      </c>
      <c r="E168" s="0" t="s">
        <v>1271</v>
      </c>
      <c r="F168" s="0" t="s">
        <v>558</v>
      </c>
      <c r="G168" s="0" t="s">
        <v>1294</v>
      </c>
    </row>
    <row customHeight="1" ht="11.25">
      <c r="A169" s="135" t="s">
        <v>15</v>
      </c>
      <c r="B169" s="135" t="s">
        <v>1270</v>
      </c>
      <c r="C169" s="135" t="s">
        <v>1271</v>
      </c>
      <c r="D169" s="135" t="s">
        <v>1295</v>
      </c>
      <c r="E169" s="0" t="s">
        <v>1296</v>
      </c>
      <c r="F169" s="0" t="s">
        <v>862</v>
      </c>
      <c r="G169" s="0" t="s">
        <v>1297</v>
      </c>
    </row>
    <row customHeight="1" ht="11.25">
      <c r="A170" s="135" t="s">
        <v>15</v>
      </c>
      <c r="B170" s="135" t="s">
        <v>1270</v>
      </c>
      <c r="C170" s="135" t="s">
        <v>1271</v>
      </c>
      <c r="D170" s="135" t="s">
        <v>1298</v>
      </c>
      <c r="E170" s="0" t="s">
        <v>1299</v>
      </c>
      <c r="F170" s="0" t="s">
        <v>862</v>
      </c>
      <c r="G170" s="0" t="s">
        <v>1300</v>
      </c>
    </row>
    <row customHeight="1" ht="11.25">
      <c r="A171" s="135" t="s">
        <v>15</v>
      </c>
      <c r="B171" s="135" t="s">
        <v>1270</v>
      </c>
      <c r="C171" s="135" t="s">
        <v>1271</v>
      </c>
      <c r="D171" s="135" t="s">
        <v>1301</v>
      </c>
      <c r="E171" s="0" t="s">
        <v>1302</v>
      </c>
      <c r="F171" s="0" t="s">
        <v>862</v>
      </c>
      <c r="G171" s="0" t="s">
        <v>1303</v>
      </c>
    </row>
    <row customHeight="1" ht="11.25">
      <c r="A172" s="135" t="s">
        <v>15</v>
      </c>
      <c r="B172" s="135" t="s">
        <v>1270</v>
      </c>
      <c r="C172" s="135" t="s">
        <v>1271</v>
      </c>
      <c r="D172" s="135" t="s">
        <v>1304</v>
      </c>
      <c r="E172" s="0" t="s">
        <v>1305</v>
      </c>
      <c r="F172" s="0" t="s">
        <v>862</v>
      </c>
      <c r="G172" s="0" t="s">
        <v>1306</v>
      </c>
    </row>
    <row customHeight="1" ht="11.25">
      <c r="A173" s="135" t="s">
        <v>15</v>
      </c>
      <c r="B173" s="135" t="s">
        <v>1270</v>
      </c>
      <c r="C173" s="135" t="s">
        <v>1271</v>
      </c>
      <c r="D173" s="135" t="s">
        <v>1307</v>
      </c>
      <c r="E173" s="0" t="s">
        <v>1308</v>
      </c>
      <c r="F173" s="0" t="s">
        <v>862</v>
      </c>
      <c r="G173" s="0" t="s">
        <v>1309</v>
      </c>
    </row>
    <row customHeight="1" ht="11.25">
      <c r="A174" s="135" t="s">
        <v>15</v>
      </c>
      <c r="B174" s="135" t="s">
        <v>1310</v>
      </c>
      <c r="C174" s="135" t="s">
        <v>1311</v>
      </c>
      <c r="D174" s="135" t="s">
        <v>1312</v>
      </c>
      <c r="E174" s="0" t="s">
        <v>1313</v>
      </c>
      <c r="F174" s="0" t="s">
        <v>862</v>
      </c>
      <c r="G174" s="0" t="s">
        <v>1314</v>
      </c>
    </row>
    <row customHeight="1" ht="11.25">
      <c r="A175" s="135" t="s">
        <v>15</v>
      </c>
      <c r="B175" s="135" t="s">
        <v>1310</v>
      </c>
      <c r="C175" s="135" t="s">
        <v>1311</v>
      </c>
      <c r="D175" s="135" t="s">
        <v>1315</v>
      </c>
      <c r="E175" s="0" t="s">
        <v>1316</v>
      </c>
      <c r="F175" s="0" t="s">
        <v>862</v>
      </c>
      <c r="G175" s="0" t="s">
        <v>1317</v>
      </c>
    </row>
    <row customHeight="1" ht="11.25">
      <c r="A176" s="135" t="s">
        <v>15</v>
      </c>
      <c r="B176" s="135" t="s">
        <v>1310</v>
      </c>
      <c r="C176" s="135" t="s">
        <v>1311</v>
      </c>
      <c r="D176" s="135" t="s">
        <v>1318</v>
      </c>
      <c r="E176" s="0" t="s">
        <v>1319</v>
      </c>
      <c r="F176" s="0" t="s">
        <v>862</v>
      </c>
      <c r="G176" s="0" t="s">
        <v>1320</v>
      </c>
    </row>
    <row customHeight="1" ht="11.25">
      <c r="A177" s="135" t="s">
        <v>15</v>
      </c>
      <c r="B177" s="135" t="s">
        <v>1310</v>
      </c>
      <c r="C177" s="135" t="s">
        <v>1311</v>
      </c>
      <c r="D177" s="135" t="s">
        <v>1321</v>
      </c>
      <c r="E177" s="0" t="s">
        <v>1322</v>
      </c>
      <c r="F177" s="0" t="s">
        <v>862</v>
      </c>
      <c r="G177" s="0" t="s">
        <v>1323</v>
      </c>
    </row>
    <row customHeight="1" ht="11.25">
      <c r="A178" s="135" t="s">
        <v>15</v>
      </c>
      <c r="B178" s="135" t="s">
        <v>1310</v>
      </c>
      <c r="C178" s="135" t="s">
        <v>1311</v>
      </c>
      <c r="D178" s="135" t="s">
        <v>1310</v>
      </c>
      <c r="E178" s="0" t="s">
        <v>1311</v>
      </c>
      <c r="F178" s="0" t="s">
        <v>558</v>
      </c>
      <c r="G178" s="0" t="s">
        <v>1324</v>
      </c>
    </row>
    <row customHeight="1" ht="11.25">
      <c r="A179" s="135" t="s">
        <v>15</v>
      </c>
      <c r="B179" s="135" t="s">
        <v>1310</v>
      </c>
      <c r="C179" s="135" t="s">
        <v>1311</v>
      </c>
      <c r="D179" s="135" t="s">
        <v>1325</v>
      </c>
      <c r="E179" s="0" t="s">
        <v>1326</v>
      </c>
      <c r="F179" s="0" t="s">
        <v>862</v>
      </c>
      <c r="G179" s="0" t="s">
        <v>1327</v>
      </c>
    </row>
    <row customHeight="1" ht="11.25">
      <c r="A180" s="135" t="s">
        <v>15</v>
      </c>
      <c r="B180" s="135" t="s">
        <v>1310</v>
      </c>
      <c r="C180" s="135" t="s">
        <v>1311</v>
      </c>
      <c r="D180" s="135" t="s">
        <v>1328</v>
      </c>
      <c r="E180" s="0" t="s">
        <v>1329</v>
      </c>
      <c r="F180" s="0" t="s">
        <v>862</v>
      </c>
      <c r="G180" s="0" t="s">
        <v>1330</v>
      </c>
    </row>
    <row customHeight="1" ht="11.25">
      <c r="A181" s="135" t="s">
        <v>15</v>
      </c>
      <c r="B181" s="135" t="s">
        <v>1310</v>
      </c>
      <c r="C181" s="135" t="s">
        <v>1311</v>
      </c>
      <c r="D181" s="135" t="s">
        <v>1331</v>
      </c>
      <c r="E181" s="0" t="s">
        <v>1332</v>
      </c>
      <c r="F181" s="0" t="s">
        <v>862</v>
      </c>
      <c r="G181" s="0" t="s">
        <v>1333</v>
      </c>
    </row>
    <row customHeight="1" ht="11.25">
      <c r="A182" s="135" t="s">
        <v>15</v>
      </c>
      <c r="B182" s="135" t="s">
        <v>1310</v>
      </c>
      <c r="C182" s="135" t="s">
        <v>1311</v>
      </c>
      <c r="D182" s="135" t="s">
        <v>1334</v>
      </c>
      <c r="E182" s="0" t="s">
        <v>1335</v>
      </c>
      <c r="F182" s="0" t="s">
        <v>862</v>
      </c>
      <c r="G182" s="0" t="s">
        <v>1336</v>
      </c>
    </row>
    <row customHeight="1" ht="11.25">
      <c r="A183" s="135" t="s">
        <v>15</v>
      </c>
      <c r="B183" s="135" t="s">
        <v>1310</v>
      </c>
      <c r="C183" s="135" t="s">
        <v>1311</v>
      </c>
      <c r="D183" s="135" t="s">
        <v>1337</v>
      </c>
      <c r="E183" s="0" t="s">
        <v>1338</v>
      </c>
      <c r="F183" s="0" t="s">
        <v>862</v>
      </c>
      <c r="G183" s="0" t="s">
        <v>1339</v>
      </c>
    </row>
    <row customHeight="1" ht="11.25">
      <c r="A184" s="135" t="s">
        <v>15</v>
      </c>
      <c r="B184" s="135" t="s">
        <v>1310</v>
      </c>
      <c r="C184" s="135" t="s">
        <v>1311</v>
      </c>
      <c r="D184" s="135" t="s">
        <v>1340</v>
      </c>
      <c r="E184" s="0" t="s">
        <v>1341</v>
      </c>
      <c r="F184" s="0" t="s">
        <v>862</v>
      </c>
      <c r="G184" s="0" t="s">
        <v>1342</v>
      </c>
    </row>
    <row customHeight="1" ht="11.25">
      <c r="A185" s="135" t="s">
        <v>15</v>
      </c>
      <c r="B185" s="135" t="s">
        <v>1343</v>
      </c>
      <c r="C185" s="135" t="s">
        <v>1344</v>
      </c>
      <c r="D185" s="135" t="s">
        <v>1345</v>
      </c>
      <c r="E185" s="0" t="s">
        <v>1346</v>
      </c>
      <c r="F185" s="0" t="s">
        <v>862</v>
      </c>
      <c r="G185" s="0" t="s">
        <v>1347</v>
      </c>
    </row>
    <row customHeight="1" ht="11.25">
      <c r="A186" s="135" t="s">
        <v>15</v>
      </c>
      <c r="B186" s="135" t="s">
        <v>1343</v>
      </c>
      <c r="C186" s="135" t="s">
        <v>1344</v>
      </c>
      <c r="D186" s="135" t="s">
        <v>1348</v>
      </c>
      <c r="E186" s="0" t="s">
        <v>1349</v>
      </c>
      <c r="F186" s="0" t="s">
        <v>862</v>
      </c>
      <c r="G186" s="0" t="s">
        <v>1350</v>
      </c>
    </row>
    <row customHeight="1" ht="11.25">
      <c r="A187" s="135" t="s">
        <v>15</v>
      </c>
      <c r="B187" s="135" t="s">
        <v>1343</v>
      </c>
      <c r="C187" s="135" t="s">
        <v>1344</v>
      </c>
      <c r="D187" s="135" t="s">
        <v>1351</v>
      </c>
      <c r="E187" s="0" t="s">
        <v>1352</v>
      </c>
      <c r="F187" s="0" t="s">
        <v>862</v>
      </c>
      <c r="G187" s="0" t="s">
        <v>1353</v>
      </c>
    </row>
    <row customHeight="1" ht="11.25">
      <c r="A188" s="135" t="s">
        <v>15</v>
      </c>
      <c r="B188" s="135" t="s">
        <v>1343</v>
      </c>
      <c r="C188" s="135" t="s">
        <v>1344</v>
      </c>
      <c r="D188" s="135" t="s">
        <v>1343</v>
      </c>
      <c r="E188" s="0" t="s">
        <v>1344</v>
      </c>
      <c r="F188" s="0" t="s">
        <v>558</v>
      </c>
      <c r="G188" s="0" t="s">
        <v>1354</v>
      </c>
    </row>
    <row customHeight="1" ht="11.25">
      <c r="A189" s="135" t="s">
        <v>15</v>
      </c>
      <c r="B189" s="135" t="s">
        <v>1343</v>
      </c>
      <c r="C189" s="135" t="s">
        <v>1344</v>
      </c>
      <c r="D189" s="135" t="s">
        <v>1355</v>
      </c>
      <c r="E189" s="0" t="s">
        <v>1356</v>
      </c>
      <c r="F189" s="0" t="s">
        <v>901</v>
      </c>
      <c r="G189" s="0" t="s">
        <v>1357</v>
      </c>
    </row>
    <row customHeight="1" ht="11.25">
      <c r="A190" s="135" t="s">
        <v>15</v>
      </c>
      <c r="B190" s="135" t="s">
        <v>1343</v>
      </c>
      <c r="C190" s="135" t="s">
        <v>1344</v>
      </c>
      <c r="D190" s="135" t="s">
        <v>1358</v>
      </c>
      <c r="E190" s="0" t="s">
        <v>1359</v>
      </c>
      <c r="F190" s="0" t="s">
        <v>862</v>
      </c>
      <c r="G190" s="0" t="s">
        <v>1360</v>
      </c>
    </row>
    <row customHeight="1" ht="11.25">
      <c r="A191" s="135" t="s">
        <v>15</v>
      </c>
      <c r="B191" s="135" t="s">
        <v>1343</v>
      </c>
      <c r="C191" s="135" t="s">
        <v>1344</v>
      </c>
      <c r="D191" s="135" t="s">
        <v>1361</v>
      </c>
      <c r="E191" s="0" t="s">
        <v>1362</v>
      </c>
      <c r="F191" s="0" t="s">
        <v>862</v>
      </c>
      <c r="G191" s="0" t="s">
        <v>1363</v>
      </c>
    </row>
    <row customHeight="1" ht="11.25">
      <c r="A192" s="135" t="s">
        <v>15</v>
      </c>
      <c r="B192" s="135" t="s">
        <v>1343</v>
      </c>
      <c r="C192" s="135" t="s">
        <v>1344</v>
      </c>
      <c r="D192" s="135" t="s">
        <v>1364</v>
      </c>
      <c r="E192" s="0" t="s">
        <v>1365</v>
      </c>
      <c r="F192" s="0" t="s">
        <v>862</v>
      </c>
      <c r="G192" s="0" t="s">
        <v>1366</v>
      </c>
    </row>
    <row customHeight="1" ht="11.25">
      <c r="A193" s="135" t="s">
        <v>15</v>
      </c>
      <c r="B193" s="135" t="s">
        <v>1367</v>
      </c>
      <c r="C193" s="135" t="s">
        <v>1368</v>
      </c>
      <c r="D193" s="135" t="s">
        <v>1369</v>
      </c>
      <c r="E193" s="0" t="s">
        <v>1370</v>
      </c>
      <c r="F193" s="0" t="s">
        <v>862</v>
      </c>
      <c r="G193" s="0" t="s">
        <v>1371</v>
      </c>
    </row>
    <row customHeight="1" ht="11.25">
      <c r="A194" s="135" t="s">
        <v>15</v>
      </c>
      <c r="B194" s="135" t="s">
        <v>1367</v>
      </c>
      <c r="C194" s="135" t="s">
        <v>1368</v>
      </c>
      <c r="D194" s="135" t="s">
        <v>1372</v>
      </c>
      <c r="E194" s="0" t="s">
        <v>1373</v>
      </c>
      <c r="F194" s="0" t="s">
        <v>862</v>
      </c>
      <c r="G194" s="0" t="s">
        <v>1374</v>
      </c>
    </row>
    <row customHeight="1" ht="11.25">
      <c r="A195" s="135" t="s">
        <v>15</v>
      </c>
      <c r="B195" s="135" t="s">
        <v>1367</v>
      </c>
      <c r="C195" s="135" t="s">
        <v>1368</v>
      </c>
      <c r="D195" s="135" t="s">
        <v>1375</v>
      </c>
      <c r="E195" s="0" t="s">
        <v>1376</v>
      </c>
      <c r="F195" s="0" t="s">
        <v>901</v>
      </c>
      <c r="G195" s="0" t="s">
        <v>1377</v>
      </c>
    </row>
    <row customHeight="1" ht="11.25">
      <c r="A196" s="135" t="s">
        <v>15</v>
      </c>
      <c r="B196" s="135" t="s">
        <v>1367</v>
      </c>
      <c r="C196" s="135" t="s">
        <v>1368</v>
      </c>
      <c r="D196" s="135" t="s">
        <v>1378</v>
      </c>
      <c r="E196" s="0" t="s">
        <v>1379</v>
      </c>
      <c r="F196" s="0" t="s">
        <v>862</v>
      </c>
      <c r="G196" s="0" t="s">
        <v>1380</v>
      </c>
    </row>
    <row customHeight="1" ht="11.25">
      <c r="A197" s="135" t="s">
        <v>15</v>
      </c>
      <c r="B197" s="135" t="s">
        <v>1367</v>
      </c>
      <c r="C197" s="135" t="s">
        <v>1368</v>
      </c>
      <c r="D197" s="135" t="s">
        <v>1381</v>
      </c>
      <c r="E197" s="0" t="s">
        <v>1382</v>
      </c>
      <c r="F197" s="0" t="s">
        <v>862</v>
      </c>
      <c r="G197" s="0" t="s">
        <v>1383</v>
      </c>
    </row>
    <row customHeight="1" ht="11.25">
      <c r="A198" s="135" t="s">
        <v>15</v>
      </c>
      <c r="B198" s="135" t="s">
        <v>1367</v>
      </c>
      <c r="C198" s="135" t="s">
        <v>1368</v>
      </c>
      <c r="D198" s="135" t="s">
        <v>1157</v>
      </c>
      <c r="E198" s="0" t="s">
        <v>1384</v>
      </c>
      <c r="F198" s="0" t="s">
        <v>862</v>
      </c>
      <c r="G198" s="0" t="s">
        <v>1385</v>
      </c>
    </row>
    <row customHeight="1" ht="11.25">
      <c r="A199" s="135" t="s">
        <v>15</v>
      </c>
      <c r="B199" s="135" t="s">
        <v>1367</v>
      </c>
      <c r="C199" s="135" t="s">
        <v>1368</v>
      </c>
      <c r="D199" s="135" t="s">
        <v>1386</v>
      </c>
      <c r="E199" s="0" t="s">
        <v>1387</v>
      </c>
      <c r="F199" s="0" t="s">
        <v>862</v>
      </c>
      <c r="G199" s="0" t="s">
        <v>1388</v>
      </c>
    </row>
    <row customHeight="1" ht="11.25">
      <c r="A200" s="135" t="s">
        <v>15</v>
      </c>
      <c r="B200" s="135" t="s">
        <v>1367</v>
      </c>
      <c r="C200" s="135" t="s">
        <v>1368</v>
      </c>
      <c r="D200" s="135" t="s">
        <v>1107</v>
      </c>
      <c r="E200" s="0" t="s">
        <v>1389</v>
      </c>
      <c r="F200" s="0" t="s">
        <v>862</v>
      </c>
      <c r="G200" s="0" t="s">
        <v>1390</v>
      </c>
    </row>
    <row customHeight="1" ht="11.25">
      <c r="A201" s="135" t="s">
        <v>15</v>
      </c>
      <c r="B201" s="135" t="s">
        <v>1367</v>
      </c>
      <c r="C201" s="135" t="s">
        <v>1368</v>
      </c>
      <c r="D201" s="135" t="s">
        <v>1367</v>
      </c>
      <c r="E201" s="0" t="s">
        <v>1368</v>
      </c>
      <c r="F201" s="0" t="s">
        <v>558</v>
      </c>
      <c r="G201" s="0" t="s">
        <v>1391</v>
      </c>
    </row>
    <row customHeight="1" ht="11.25">
      <c r="A202" s="135" t="s">
        <v>15</v>
      </c>
      <c r="B202" s="135" t="s">
        <v>1367</v>
      </c>
      <c r="C202" s="135" t="s">
        <v>1368</v>
      </c>
      <c r="D202" s="135" t="s">
        <v>1392</v>
      </c>
      <c r="E202" s="0" t="s">
        <v>1393</v>
      </c>
      <c r="F202" s="0" t="s">
        <v>901</v>
      </c>
      <c r="G202" s="0" t="s">
        <v>1394</v>
      </c>
    </row>
    <row customHeight="1" ht="11.25">
      <c r="A203" s="135" t="s">
        <v>15</v>
      </c>
      <c r="B203" s="135" t="s">
        <v>1367</v>
      </c>
      <c r="C203" s="135" t="s">
        <v>1368</v>
      </c>
      <c r="D203" s="135" t="s">
        <v>1395</v>
      </c>
      <c r="E203" s="0" t="s">
        <v>1396</v>
      </c>
      <c r="F203" s="0" t="s">
        <v>862</v>
      </c>
      <c r="G203" s="0" t="s">
        <v>1397</v>
      </c>
    </row>
    <row customHeight="1" ht="11.25">
      <c r="A204" s="135" t="s">
        <v>15</v>
      </c>
      <c r="B204" s="135" t="s">
        <v>1367</v>
      </c>
      <c r="C204" s="135" t="s">
        <v>1368</v>
      </c>
      <c r="D204" s="135" t="s">
        <v>1398</v>
      </c>
      <c r="E204" s="0" t="s">
        <v>1399</v>
      </c>
      <c r="F204" s="0" t="s">
        <v>862</v>
      </c>
      <c r="G204" s="0" t="s">
        <v>1400</v>
      </c>
    </row>
    <row customHeight="1" ht="11.25">
      <c r="A205" s="135" t="s">
        <v>15</v>
      </c>
      <c r="B205" s="135" t="s">
        <v>1367</v>
      </c>
      <c r="C205" s="135" t="s">
        <v>1368</v>
      </c>
      <c r="D205" s="135" t="s">
        <v>1401</v>
      </c>
      <c r="E205" s="0" t="s">
        <v>1402</v>
      </c>
      <c r="F205" s="0" t="s">
        <v>862</v>
      </c>
      <c r="G205" s="0" t="s">
        <v>1403</v>
      </c>
    </row>
    <row customHeight="1" ht="11.25">
      <c r="A206" s="135" t="s">
        <v>15</v>
      </c>
      <c r="B206" s="135" t="s">
        <v>1367</v>
      </c>
      <c r="C206" s="135" t="s">
        <v>1368</v>
      </c>
      <c r="D206" s="135" t="s">
        <v>1404</v>
      </c>
      <c r="E206" s="0" t="s">
        <v>1405</v>
      </c>
      <c r="F206" s="0" t="s">
        <v>862</v>
      </c>
      <c r="G206" s="0" t="s">
        <v>1406</v>
      </c>
    </row>
    <row customHeight="1" ht="11.25">
      <c r="A207" s="135" t="s">
        <v>15</v>
      </c>
      <c r="B207" s="135" t="s">
        <v>1367</v>
      </c>
      <c r="C207" s="135" t="s">
        <v>1368</v>
      </c>
      <c r="D207" s="135" t="s">
        <v>1407</v>
      </c>
      <c r="E207" s="0" t="s">
        <v>1408</v>
      </c>
      <c r="F207" s="0" t="s">
        <v>1283</v>
      </c>
      <c r="G207" s="0" t="s">
        <v>1409</v>
      </c>
    </row>
    <row customHeight="1" ht="11.25">
      <c r="A208" s="135" t="s">
        <v>15</v>
      </c>
      <c r="B208" s="135" t="s">
        <v>1367</v>
      </c>
      <c r="C208" s="135" t="s">
        <v>1368</v>
      </c>
      <c r="D208" s="135" t="s">
        <v>1410</v>
      </c>
      <c r="E208" s="0" t="s">
        <v>1411</v>
      </c>
      <c r="F208" s="0" t="s">
        <v>862</v>
      </c>
      <c r="G208" s="0" t="s">
        <v>1412</v>
      </c>
    </row>
    <row customHeight="1" ht="11.25">
      <c r="A209" s="135" t="s">
        <v>15</v>
      </c>
      <c r="B209" s="135" t="s">
        <v>1413</v>
      </c>
      <c r="C209" s="135" t="s">
        <v>1414</v>
      </c>
      <c r="D209" s="135" t="s">
        <v>1415</v>
      </c>
      <c r="E209" s="0" t="s">
        <v>1416</v>
      </c>
      <c r="F209" s="0" t="s">
        <v>862</v>
      </c>
      <c r="G209" s="0" t="s">
        <v>1417</v>
      </c>
    </row>
    <row customHeight="1" ht="11.25">
      <c r="A210" s="135" t="s">
        <v>15</v>
      </c>
      <c r="B210" s="135" t="s">
        <v>1413</v>
      </c>
      <c r="C210" s="135" t="s">
        <v>1414</v>
      </c>
      <c r="D210" s="135" t="s">
        <v>1413</v>
      </c>
      <c r="E210" s="0" t="s">
        <v>1414</v>
      </c>
      <c r="F210" s="0" t="s">
        <v>558</v>
      </c>
      <c r="G210" s="0" t="s">
        <v>1418</v>
      </c>
    </row>
    <row customHeight="1" ht="11.25">
      <c r="A211" s="135" t="s">
        <v>15</v>
      </c>
      <c r="B211" s="135" t="s">
        <v>1413</v>
      </c>
      <c r="C211" s="135" t="s">
        <v>1414</v>
      </c>
      <c r="D211" s="135" t="s">
        <v>1419</v>
      </c>
      <c r="E211" s="0" t="s">
        <v>1420</v>
      </c>
      <c r="F211" s="0" t="s">
        <v>862</v>
      </c>
      <c r="G211" s="0" t="s">
        <v>1421</v>
      </c>
    </row>
    <row customHeight="1" ht="11.25">
      <c r="A212" s="135" t="s">
        <v>15</v>
      </c>
      <c r="B212" s="135" t="s">
        <v>1413</v>
      </c>
      <c r="C212" s="135" t="s">
        <v>1414</v>
      </c>
      <c r="D212" s="135" t="s">
        <v>1422</v>
      </c>
      <c r="E212" s="0" t="s">
        <v>1423</v>
      </c>
      <c r="F212" s="0" t="s">
        <v>862</v>
      </c>
      <c r="G212" s="0" t="s">
        <v>1424</v>
      </c>
    </row>
    <row customHeight="1" ht="11.25">
      <c r="A213" s="135" t="s">
        <v>15</v>
      </c>
      <c r="B213" s="135" t="s">
        <v>1425</v>
      </c>
      <c r="C213" s="135" t="s">
        <v>1426</v>
      </c>
      <c r="D213" s="135" t="s">
        <v>1427</v>
      </c>
      <c r="E213" s="0" t="s">
        <v>1428</v>
      </c>
      <c r="F213" s="0" t="s">
        <v>862</v>
      </c>
      <c r="G213" s="0" t="s">
        <v>1429</v>
      </c>
    </row>
    <row customHeight="1" ht="11.25">
      <c r="A214" s="135" t="s">
        <v>15</v>
      </c>
      <c r="B214" s="135" t="s">
        <v>1425</v>
      </c>
      <c r="C214" s="135" t="s">
        <v>1426</v>
      </c>
      <c r="D214" s="135" t="s">
        <v>1430</v>
      </c>
      <c r="E214" s="0" t="s">
        <v>1431</v>
      </c>
      <c r="F214" s="0" t="s">
        <v>862</v>
      </c>
      <c r="G214" s="0" t="s">
        <v>1432</v>
      </c>
    </row>
    <row customHeight="1" ht="11.25">
      <c r="A215" s="135" t="s">
        <v>15</v>
      </c>
      <c r="B215" s="135" t="s">
        <v>1425</v>
      </c>
      <c r="C215" s="135" t="s">
        <v>1426</v>
      </c>
      <c r="D215" s="135" t="s">
        <v>1433</v>
      </c>
      <c r="E215" s="0" t="s">
        <v>1434</v>
      </c>
      <c r="F215" s="0" t="s">
        <v>862</v>
      </c>
      <c r="G215" s="0" t="s">
        <v>1435</v>
      </c>
    </row>
    <row customHeight="1" ht="11.25">
      <c r="A216" s="135" t="s">
        <v>15</v>
      </c>
      <c r="B216" s="135" t="s">
        <v>1425</v>
      </c>
      <c r="C216" s="135" t="s">
        <v>1426</v>
      </c>
      <c r="D216" s="135" t="s">
        <v>1436</v>
      </c>
      <c r="E216" s="0" t="s">
        <v>1437</v>
      </c>
      <c r="F216" s="0" t="s">
        <v>862</v>
      </c>
      <c r="G216" s="0" t="s">
        <v>1438</v>
      </c>
    </row>
    <row customHeight="1" ht="11.25">
      <c r="A217" s="135" t="s">
        <v>15</v>
      </c>
      <c r="B217" s="135" t="s">
        <v>1425</v>
      </c>
      <c r="C217" s="135" t="s">
        <v>1426</v>
      </c>
      <c r="D217" s="135" t="s">
        <v>1439</v>
      </c>
      <c r="E217" s="0" t="s">
        <v>1440</v>
      </c>
      <c r="F217" s="0" t="s">
        <v>862</v>
      </c>
      <c r="G217" s="0" t="s">
        <v>1441</v>
      </c>
    </row>
    <row customHeight="1" ht="11.25">
      <c r="A218" s="135" t="s">
        <v>15</v>
      </c>
      <c r="B218" s="135" t="s">
        <v>1425</v>
      </c>
      <c r="C218" s="135" t="s">
        <v>1426</v>
      </c>
      <c r="D218" s="135" t="s">
        <v>1425</v>
      </c>
      <c r="E218" s="0" t="s">
        <v>1426</v>
      </c>
      <c r="F218" s="0" t="s">
        <v>558</v>
      </c>
      <c r="G218" s="0" t="s">
        <v>1442</v>
      </c>
    </row>
    <row customHeight="1" ht="11.25">
      <c r="A219" s="135" t="s">
        <v>15</v>
      </c>
      <c r="B219" s="135" t="s">
        <v>1425</v>
      </c>
      <c r="C219" s="135" t="s">
        <v>1426</v>
      </c>
      <c r="D219" s="135" t="s">
        <v>1443</v>
      </c>
      <c r="E219" s="0" t="s">
        <v>1444</v>
      </c>
      <c r="F219" s="0" t="s">
        <v>862</v>
      </c>
      <c r="G219" s="0" t="s">
        <v>1445</v>
      </c>
    </row>
    <row customHeight="1" ht="11.25">
      <c r="A220" s="135" t="s">
        <v>15</v>
      </c>
      <c r="B220" s="135" t="s">
        <v>1425</v>
      </c>
      <c r="C220" s="135" t="s">
        <v>1426</v>
      </c>
      <c r="D220" s="135" t="s">
        <v>1446</v>
      </c>
      <c r="E220" s="0" t="s">
        <v>1447</v>
      </c>
      <c r="F220" s="0" t="s">
        <v>862</v>
      </c>
      <c r="G220" s="0" t="s">
        <v>1448</v>
      </c>
    </row>
    <row customHeight="1" ht="11.25">
      <c r="A221" s="135" t="s">
        <v>15</v>
      </c>
      <c r="B221" s="135" t="s">
        <v>1425</v>
      </c>
      <c r="C221" s="135" t="s">
        <v>1426</v>
      </c>
      <c r="D221" s="135" t="s">
        <v>1449</v>
      </c>
      <c r="E221" s="0" t="s">
        <v>1450</v>
      </c>
      <c r="F221" s="0" t="s">
        <v>862</v>
      </c>
      <c r="G221" s="0" t="s">
        <v>1451</v>
      </c>
    </row>
    <row customHeight="1" ht="11.25">
      <c r="A222" s="135" t="s">
        <v>15</v>
      </c>
      <c r="B222" s="135" t="s">
        <v>1425</v>
      </c>
      <c r="C222" s="135" t="s">
        <v>1426</v>
      </c>
      <c r="D222" s="135" t="s">
        <v>1452</v>
      </c>
      <c r="E222" s="0" t="s">
        <v>1453</v>
      </c>
      <c r="F222" s="0" t="s">
        <v>862</v>
      </c>
      <c r="G222" s="0" t="s">
        <v>1454</v>
      </c>
    </row>
    <row customHeight="1" ht="11.25">
      <c r="A223" s="135" t="s">
        <v>15</v>
      </c>
      <c r="B223" s="135" t="s">
        <v>1455</v>
      </c>
      <c r="C223" s="135" t="s">
        <v>1456</v>
      </c>
      <c r="D223" s="135" t="s">
        <v>1457</v>
      </c>
      <c r="E223" s="0" t="s">
        <v>1458</v>
      </c>
      <c r="F223" s="0" t="s">
        <v>862</v>
      </c>
      <c r="G223" s="0" t="s">
        <v>1459</v>
      </c>
    </row>
    <row customHeight="1" ht="11.25">
      <c r="A224" s="135" t="s">
        <v>15</v>
      </c>
      <c r="B224" s="135" t="s">
        <v>1455</v>
      </c>
      <c r="C224" s="135" t="s">
        <v>1456</v>
      </c>
      <c r="D224" s="135" t="s">
        <v>1460</v>
      </c>
      <c r="E224" s="0" t="s">
        <v>1461</v>
      </c>
      <c r="F224" s="0" t="s">
        <v>862</v>
      </c>
      <c r="G224" s="0" t="s">
        <v>1462</v>
      </c>
    </row>
    <row customHeight="1" ht="11.25">
      <c r="A225" s="135" t="s">
        <v>15</v>
      </c>
      <c r="B225" s="135" t="s">
        <v>1455</v>
      </c>
      <c r="C225" s="135" t="s">
        <v>1456</v>
      </c>
      <c r="D225" s="135" t="s">
        <v>1463</v>
      </c>
      <c r="E225" s="0" t="s">
        <v>1464</v>
      </c>
      <c r="F225" s="0" t="s">
        <v>862</v>
      </c>
      <c r="G225" s="0" t="s">
        <v>1465</v>
      </c>
    </row>
    <row customHeight="1" ht="11.25">
      <c r="A226" s="135" t="s">
        <v>15</v>
      </c>
      <c r="B226" s="135" t="s">
        <v>1455</v>
      </c>
      <c r="C226" s="135" t="s">
        <v>1456</v>
      </c>
      <c r="D226" s="135" t="s">
        <v>1466</v>
      </c>
      <c r="E226" s="0" t="s">
        <v>1467</v>
      </c>
      <c r="F226" s="0" t="s">
        <v>862</v>
      </c>
      <c r="G226" s="0" t="s">
        <v>1468</v>
      </c>
    </row>
    <row customHeight="1" ht="11.25">
      <c r="A227" s="135" t="s">
        <v>15</v>
      </c>
      <c r="B227" s="135" t="s">
        <v>1455</v>
      </c>
      <c r="C227" s="135" t="s">
        <v>1456</v>
      </c>
      <c r="D227" s="135" t="s">
        <v>1469</v>
      </c>
      <c r="E227" s="0" t="s">
        <v>1470</v>
      </c>
      <c r="F227" s="0" t="s">
        <v>862</v>
      </c>
      <c r="G227" s="0" t="s">
        <v>1471</v>
      </c>
    </row>
    <row customHeight="1" ht="11.25">
      <c r="A228" s="135" t="s">
        <v>15</v>
      </c>
      <c r="B228" s="135" t="s">
        <v>1455</v>
      </c>
      <c r="C228" s="135" t="s">
        <v>1456</v>
      </c>
      <c r="D228" s="135" t="s">
        <v>1455</v>
      </c>
      <c r="E228" s="0" t="s">
        <v>1456</v>
      </c>
      <c r="F228" s="0" t="s">
        <v>558</v>
      </c>
      <c r="G228" s="0" t="s">
        <v>1472</v>
      </c>
    </row>
    <row customHeight="1" ht="11.25">
      <c r="A229" s="135" t="s">
        <v>15</v>
      </c>
      <c r="B229" s="135" t="s">
        <v>1455</v>
      </c>
      <c r="C229" s="135" t="s">
        <v>1456</v>
      </c>
      <c r="D229" s="135" t="s">
        <v>1473</v>
      </c>
      <c r="E229" s="0" t="s">
        <v>1474</v>
      </c>
      <c r="F229" s="0" t="s">
        <v>862</v>
      </c>
      <c r="G229" s="0" t="s">
        <v>1475</v>
      </c>
    </row>
    <row customHeight="1" ht="11.25">
      <c r="A230" s="135" t="s">
        <v>15</v>
      </c>
      <c r="B230" s="135" t="s">
        <v>1455</v>
      </c>
      <c r="C230" s="135" t="s">
        <v>1456</v>
      </c>
      <c r="D230" s="135" t="s">
        <v>1476</v>
      </c>
      <c r="E230" s="0" t="s">
        <v>1477</v>
      </c>
      <c r="F230" s="0" t="s">
        <v>862</v>
      </c>
      <c r="G230" s="0" t="s">
        <v>1478</v>
      </c>
    </row>
    <row customHeight="1" ht="11.25">
      <c r="A231" s="135" t="s">
        <v>15</v>
      </c>
      <c r="B231" s="135" t="s">
        <v>1455</v>
      </c>
      <c r="C231" s="135" t="s">
        <v>1456</v>
      </c>
      <c r="D231" s="135" t="s">
        <v>1479</v>
      </c>
      <c r="E231" s="0" t="s">
        <v>1480</v>
      </c>
      <c r="F231" s="0" t="s">
        <v>862</v>
      </c>
      <c r="G231" s="0" t="s">
        <v>1481</v>
      </c>
    </row>
    <row customHeight="1" ht="11.25">
      <c r="A232" s="135" t="s">
        <v>15</v>
      </c>
      <c r="B232" s="135" t="s">
        <v>1482</v>
      </c>
      <c r="C232" s="135" t="s">
        <v>1483</v>
      </c>
      <c r="D232" s="135" t="s">
        <v>1484</v>
      </c>
      <c r="E232" s="0" t="s">
        <v>1485</v>
      </c>
      <c r="F232" s="0" t="s">
        <v>862</v>
      </c>
      <c r="G232" s="0" t="s">
        <v>1486</v>
      </c>
    </row>
    <row customHeight="1" ht="11.25">
      <c r="A233" s="135" t="s">
        <v>15</v>
      </c>
      <c r="B233" s="135" t="s">
        <v>1482</v>
      </c>
      <c r="C233" s="135" t="s">
        <v>1483</v>
      </c>
      <c r="D233" s="135" t="s">
        <v>1487</v>
      </c>
      <c r="E233" s="0" t="s">
        <v>1488</v>
      </c>
      <c r="F233" s="0" t="s">
        <v>862</v>
      </c>
      <c r="G233" s="0" t="s">
        <v>1489</v>
      </c>
    </row>
    <row customHeight="1" ht="11.25">
      <c r="A234" s="135" t="s">
        <v>15</v>
      </c>
      <c r="B234" s="135" t="s">
        <v>1482</v>
      </c>
      <c r="C234" s="135" t="s">
        <v>1483</v>
      </c>
      <c r="D234" s="135" t="s">
        <v>1490</v>
      </c>
      <c r="E234" s="0" t="s">
        <v>1491</v>
      </c>
      <c r="F234" s="0" t="s">
        <v>862</v>
      </c>
      <c r="G234" s="0" t="s">
        <v>1492</v>
      </c>
    </row>
    <row customHeight="1" ht="11.25">
      <c r="A235" s="135" t="s">
        <v>15</v>
      </c>
      <c r="B235" s="135" t="s">
        <v>1482</v>
      </c>
      <c r="C235" s="135" t="s">
        <v>1483</v>
      </c>
      <c r="D235" s="135" t="s">
        <v>1493</v>
      </c>
      <c r="E235" s="0" t="s">
        <v>1494</v>
      </c>
      <c r="F235" s="0" t="s">
        <v>862</v>
      </c>
      <c r="G235" s="0" t="s">
        <v>1495</v>
      </c>
    </row>
    <row customHeight="1" ht="11.25">
      <c r="A236" s="135" t="s">
        <v>15</v>
      </c>
      <c r="B236" s="135" t="s">
        <v>1482</v>
      </c>
      <c r="C236" s="135" t="s">
        <v>1483</v>
      </c>
      <c r="D236" s="135" t="s">
        <v>1496</v>
      </c>
      <c r="E236" s="0" t="s">
        <v>1497</v>
      </c>
      <c r="F236" s="0" t="s">
        <v>862</v>
      </c>
      <c r="G236" s="0" t="s">
        <v>1498</v>
      </c>
    </row>
    <row customHeight="1" ht="11.25">
      <c r="A237" s="135" t="s">
        <v>15</v>
      </c>
      <c r="B237" s="135" t="s">
        <v>1482</v>
      </c>
      <c r="C237" s="135" t="s">
        <v>1483</v>
      </c>
      <c r="D237" s="135" t="s">
        <v>1499</v>
      </c>
      <c r="E237" s="0" t="s">
        <v>1500</v>
      </c>
      <c r="F237" s="0" t="s">
        <v>862</v>
      </c>
      <c r="G237" s="0" t="s">
        <v>1501</v>
      </c>
    </row>
    <row customHeight="1" ht="11.25">
      <c r="A238" s="135" t="s">
        <v>15</v>
      </c>
      <c r="B238" s="135" t="s">
        <v>1482</v>
      </c>
      <c r="C238" s="135" t="s">
        <v>1483</v>
      </c>
      <c r="D238" s="135" t="s">
        <v>1482</v>
      </c>
      <c r="E238" s="0" t="s">
        <v>1483</v>
      </c>
      <c r="F238" s="0" t="s">
        <v>558</v>
      </c>
      <c r="G238" s="0" t="s">
        <v>1502</v>
      </c>
    </row>
    <row customHeight="1" ht="11.25">
      <c r="A239" s="135" t="s">
        <v>15</v>
      </c>
      <c r="B239" s="135" t="s">
        <v>1482</v>
      </c>
      <c r="C239" s="135" t="s">
        <v>1483</v>
      </c>
      <c r="D239" s="135" t="s">
        <v>1503</v>
      </c>
      <c r="E239" s="0" t="s">
        <v>1504</v>
      </c>
      <c r="F239" s="0" t="s">
        <v>901</v>
      </c>
      <c r="G239" s="0" t="s">
        <v>1505</v>
      </c>
    </row>
    <row customHeight="1" ht="11.25">
      <c r="A240" s="135" t="s">
        <v>15</v>
      </c>
      <c r="B240" s="135" t="s">
        <v>1482</v>
      </c>
      <c r="C240" s="135" t="s">
        <v>1483</v>
      </c>
      <c r="D240" s="135" t="s">
        <v>1506</v>
      </c>
      <c r="E240" s="0" t="s">
        <v>1507</v>
      </c>
      <c r="F240" s="0" t="s">
        <v>862</v>
      </c>
      <c r="G240" s="0" t="s">
        <v>1508</v>
      </c>
    </row>
    <row customHeight="1" ht="11.25">
      <c r="A241" s="135" t="s">
        <v>15</v>
      </c>
      <c r="B241" s="135" t="s">
        <v>1482</v>
      </c>
      <c r="C241" s="135" t="s">
        <v>1483</v>
      </c>
      <c r="D241" s="135" t="s">
        <v>1331</v>
      </c>
      <c r="E241" s="0" t="s">
        <v>1509</v>
      </c>
      <c r="F241" s="0" t="s">
        <v>862</v>
      </c>
      <c r="G241" s="0" t="s">
        <v>1510</v>
      </c>
    </row>
    <row customHeight="1" ht="11.25">
      <c r="A242" s="135" t="s">
        <v>15</v>
      </c>
      <c r="B242" s="135" t="s">
        <v>1482</v>
      </c>
      <c r="C242" s="135" t="s">
        <v>1483</v>
      </c>
      <c r="D242" s="135" t="s">
        <v>1511</v>
      </c>
      <c r="E242" s="0" t="s">
        <v>1512</v>
      </c>
      <c r="F242" s="0" t="s">
        <v>862</v>
      </c>
      <c r="G242" s="0" t="s">
        <v>1513</v>
      </c>
    </row>
    <row customHeight="1" ht="11.25">
      <c r="A243" s="135" t="s">
        <v>15</v>
      </c>
      <c r="B243" s="135" t="s">
        <v>1482</v>
      </c>
      <c r="C243" s="135" t="s">
        <v>1483</v>
      </c>
      <c r="D243" s="135" t="s">
        <v>1514</v>
      </c>
      <c r="E243" s="0" t="s">
        <v>1515</v>
      </c>
      <c r="F243" s="0" t="s">
        <v>862</v>
      </c>
      <c r="G243" s="0" t="s">
        <v>1516</v>
      </c>
    </row>
    <row customHeight="1" ht="11.25">
      <c r="A244" s="135" t="s">
        <v>15</v>
      </c>
      <c r="B244" s="135" t="s">
        <v>1482</v>
      </c>
      <c r="C244" s="135" t="s">
        <v>1483</v>
      </c>
      <c r="D244" s="135" t="s">
        <v>1517</v>
      </c>
      <c r="E244" s="0" t="s">
        <v>1518</v>
      </c>
      <c r="F244" s="0" t="s">
        <v>862</v>
      </c>
      <c r="G244" s="0" t="s">
        <v>1519</v>
      </c>
    </row>
    <row customHeight="1" ht="11.25">
      <c r="A245" s="135" t="s">
        <v>15</v>
      </c>
      <c r="B245" s="135" t="s">
        <v>1482</v>
      </c>
      <c r="C245" s="135" t="s">
        <v>1483</v>
      </c>
      <c r="D245" s="135" t="s">
        <v>1520</v>
      </c>
      <c r="E245" s="0" t="s">
        <v>1521</v>
      </c>
      <c r="F245" s="0" t="s">
        <v>862</v>
      </c>
      <c r="G245" s="0" t="s">
        <v>1522</v>
      </c>
    </row>
    <row customHeight="1" ht="11.25">
      <c r="A246" s="135" t="s">
        <v>15</v>
      </c>
      <c r="B246" s="135" t="s">
        <v>1523</v>
      </c>
      <c r="C246" s="135" t="s">
        <v>1524</v>
      </c>
      <c r="D246" s="135" t="s">
        <v>1525</v>
      </c>
      <c r="E246" s="0" t="s">
        <v>1526</v>
      </c>
      <c r="F246" s="0" t="s">
        <v>862</v>
      </c>
      <c r="G246" s="0" t="s">
        <v>1527</v>
      </c>
    </row>
    <row customHeight="1" ht="11.25">
      <c r="A247" s="135" t="s">
        <v>15</v>
      </c>
      <c r="B247" s="135" t="s">
        <v>1523</v>
      </c>
      <c r="C247" s="135" t="s">
        <v>1524</v>
      </c>
      <c r="D247" s="135" t="s">
        <v>1528</v>
      </c>
      <c r="E247" s="0" t="s">
        <v>1529</v>
      </c>
      <c r="F247" s="0" t="s">
        <v>862</v>
      </c>
      <c r="G247" s="0" t="s">
        <v>1530</v>
      </c>
    </row>
    <row customHeight="1" ht="11.25">
      <c r="A248" s="135" t="s">
        <v>15</v>
      </c>
      <c r="B248" s="135" t="s">
        <v>1523</v>
      </c>
      <c r="C248" s="135" t="s">
        <v>1524</v>
      </c>
      <c r="D248" s="135" t="s">
        <v>1523</v>
      </c>
      <c r="E248" s="0" t="s">
        <v>1524</v>
      </c>
      <c r="F248" s="0" t="s">
        <v>558</v>
      </c>
      <c r="G248" s="0" t="s">
        <v>1531</v>
      </c>
    </row>
    <row customHeight="1" ht="11.25">
      <c r="A249" s="135" t="s">
        <v>15</v>
      </c>
      <c r="B249" s="135" t="s">
        <v>1523</v>
      </c>
      <c r="C249" s="135" t="s">
        <v>1524</v>
      </c>
      <c r="D249" s="135" t="s">
        <v>1532</v>
      </c>
      <c r="E249" s="0" t="s">
        <v>1533</v>
      </c>
      <c r="F249" s="0" t="s">
        <v>862</v>
      </c>
      <c r="G249" s="0" t="s">
        <v>1534</v>
      </c>
    </row>
    <row customHeight="1" ht="11.25">
      <c r="A250" s="135" t="s">
        <v>15</v>
      </c>
      <c r="B250" s="135" t="s">
        <v>1523</v>
      </c>
      <c r="C250" s="135" t="s">
        <v>1524</v>
      </c>
      <c r="D250" s="135" t="s">
        <v>1535</v>
      </c>
      <c r="E250" s="0" t="s">
        <v>1536</v>
      </c>
      <c r="F250" s="0" t="s">
        <v>862</v>
      </c>
      <c r="G250" s="0" t="s">
        <v>1537</v>
      </c>
    </row>
    <row customHeight="1" ht="11.25">
      <c r="A251" s="135" t="s">
        <v>15</v>
      </c>
      <c r="B251" s="135" t="s">
        <v>1523</v>
      </c>
      <c r="C251" s="135" t="s">
        <v>1524</v>
      </c>
      <c r="D251" s="135" t="s">
        <v>1538</v>
      </c>
      <c r="E251" s="0" t="s">
        <v>1539</v>
      </c>
      <c r="F251" s="0" t="s">
        <v>862</v>
      </c>
      <c r="G251" s="0" t="s">
        <v>1540</v>
      </c>
    </row>
    <row customHeight="1" ht="11.25">
      <c r="A252" s="135" t="s">
        <v>15</v>
      </c>
      <c r="B252" s="135" t="s">
        <v>1523</v>
      </c>
      <c r="C252" s="135" t="s">
        <v>1524</v>
      </c>
      <c r="D252" s="135" t="s">
        <v>1541</v>
      </c>
      <c r="E252" s="0" t="s">
        <v>1542</v>
      </c>
      <c r="F252" s="0" t="s">
        <v>862</v>
      </c>
      <c r="G252" s="0" t="s">
        <v>1543</v>
      </c>
    </row>
    <row customHeight="1" ht="11.25">
      <c r="A253" s="135" t="s">
        <v>15</v>
      </c>
      <c r="B253" s="135" t="s">
        <v>1523</v>
      </c>
      <c r="C253" s="135" t="s">
        <v>1524</v>
      </c>
      <c r="D253" s="135" t="s">
        <v>1544</v>
      </c>
      <c r="E253" s="0" t="s">
        <v>1545</v>
      </c>
      <c r="F253" s="0" t="s">
        <v>862</v>
      </c>
      <c r="G253" s="0" t="s">
        <v>1546</v>
      </c>
    </row>
    <row customHeight="1" ht="11.25">
      <c r="A254" s="135" t="s">
        <v>15</v>
      </c>
      <c r="B254" s="135" t="s">
        <v>1547</v>
      </c>
      <c r="C254" s="135" t="s">
        <v>1548</v>
      </c>
      <c r="D254" s="135" t="s">
        <v>1549</v>
      </c>
      <c r="E254" s="0" t="s">
        <v>1550</v>
      </c>
      <c r="F254" s="0" t="s">
        <v>862</v>
      </c>
      <c r="G254" s="0" t="s">
        <v>1551</v>
      </c>
    </row>
    <row customHeight="1" ht="11.25">
      <c r="A255" s="135" t="s">
        <v>15</v>
      </c>
      <c r="B255" s="135" t="s">
        <v>1547</v>
      </c>
      <c r="C255" s="135" t="s">
        <v>1548</v>
      </c>
      <c r="D255" s="135" t="s">
        <v>1552</v>
      </c>
      <c r="E255" s="0" t="s">
        <v>1553</v>
      </c>
      <c r="F255" s="0" t="s">
        <v>862</v>
      </c>
      <c r="G255" s="0" t="s">
        <v>1554</v>
      </c>
    </row>
    <row customHeight="1" ht="11.25">
      <c r="A256" s="135" t="s">
        <v>15</v>
      </c>
      <c r="B256" s="135" t="s">
        <v>1547</v>
      </c>
      <c r="C256" s="135" t="s">
        <v>1548</v>
      </c>
      <c r="D256" s="135" t="s">
        <v>1555</v>
      </c>
      <c r="E256" s="0" t="s">
        <v>1556</v>
      </c>
      <c r="F256" s="0" t="s">
        <v>862</v>
      </c>
      <c r="G256" s="0" t="s">
        <v>1557</v>
      </c>
    </row>
    <row customHeight="1" ht="11.25">
      <c r="A257" s="135" t="s">
        <v>15</v>
      </c>
      <c r="B257" s="135" t="s">
        <v>1547</v>
      </c>
      <c r="C257" s="135" t="s">
        <v>1548</v>
      </c>
      <c r="D257" s="135" t="s">
        <v>1558</v>
      </c>
      <c r="E257" s="0" t="s">
        <v>1559</v>
      </c>
      <c r="F257" s="0" t="s">
        <v>862</v>
      </c>
      <c r="G257" s="0" t="s">
        <v>1560</v>
      </c>
    </row>
    <row customHeight="1" ht="11.25">
      <c r="A258" s="135" t="s">
        <v>15</v>
      </c>
      <c r="B258" s="135" t="s">
        <v>1547</v>
      </c>
      <c r="C258" s="135" t="s">
        <v>1548</v>
      </c>
      <c r="D258" s="135" t="s">
        <v>1561</v>
      </c>
      <c r="E258" s="0" t="s">
        <v>1562</v>
      </c>
      <c r="F258" s="0" t="s">
        <v>862</v>
      </c>
      <c r="G258" s="0" t="s">
        <v>1563</v>
      </c>
    </row>
    <row customHeight="1" ht="11.25">
      <c r="A259" s="135" t="s">
        <v>15</v>
      </c>
      <c r="B259" s="135" t="s">
        <v>1547</v>
      </c>
      <c r="C259" s="135" t="s">
        <v>1548</v>
      </c>
      <c r="D259" s="135" t="s">
        <v>1564</v>
      </c>
      <c r="E259" s="0" t="s">
        <v>1565</v>
      </c>
      <c r="F259" s="0" t="s">
        <v>862</v>
      </c>
      <c r="G259" s="0" t="s">
        <v>1566</v>
      </c>
    </row>
    <row customHeight="1" ht="11.25">
      <c r="A260" s="135" t="s">
        <v>15</v>
      </c>
      <c r="B260" s="135" t="s">
        <v>1547</v>
      </c>
      <c r="C260" s="135" t="s">
        <v>1548</v>
      </c>
      <c r="D260" s="135" t="s">
        <v>1547</v>
      </c>
      <c r="E260" s="0" t="s">
        <v>1548</v>
      </c>
      <c r="F260" s="0" t="s">
        <v>558</v>
      </c>
      <c r="G260" s="0" t="s">
        <v>1567</v>
      </c>
    </row>
    <row customHeight="1" ht="11.25">
      <c r="A261" s="135" t="s">
        <v>15</v>
      </c>
      <c r="B261" s="135" t="s">
        <v>1547</v>
      </c>
      <c r="C261" s="135" t="s">
        <v>1548</v>
      </c>
      <c r="D261" s="135" t="s">
        <v>1568</v>
      </c>
      <c r="E261" s="0" t="s">
        <v>1569</v>
      </c>
      <c r="F261" s="0" t="s">
        <v>901</v>
      </c>
      <c r="G261" s="0" t="s">
        <v>1570</v>
      </c>
    </row>
    <row customHeight="1" ht="11.25">
      <c r="A262" s="135" t="s">
        <v>15</v>
      </c>
      <c r="B262" s="135" t="s">
        <v>1547</v>
      </c>
      <c r="C262" s="135" t="s">
        <v>1548</v>
      </c>
      <c r="D262" s="135" t="s">
        <v>1571</v>
      </c>
      <c r="E262" s="0" t="s">
        <v>1572</v>
      </c>
      <c r="F262" s="0" t="s">
        <v>862</v>
      </c>
      <c r="G262" s="0" t="s">
        <v>1573</v>
      </c>
    </row>
    <row customHeight="1" ht="11.25">
      <c r="A263" s="135" t="s">
        <v>15</v>
      </c>
      <c r="B263" s="135" t="s">
        <v>1547</v>
      </c>
      <c r="C263" s="135" t="s">
        <v>1548</v>
      </c>
      <c r="D263" s="135" t="s">
        <v>1574</v>
      </c>
      <c r="E263" s="0" t="s">
        <v>1575</v>
      </c>
      <c r="F263" s="0" t="s">
        <v>862</v>
      </c>
      <c r="G263" s="0" t="s">
        <v>1576</v>
      </c>
    </row>
    <row customHeight="1" ht="11.25">
      <c r="A264" s="135" t="s">
        <v>15</v>
      </c>
      <c r="B264" s="135" t="s">
        <v>1577</v>
      </c>
      <c r="C264" s="135" t="s">
        <v>1578</v>
      </c>
      <c r="D264" s="135" t="s">
        <v>1579</v>
      </c>
      <c r="E264" s="0" t="s">
        <v>1580</v>
      </c>
      <c r="F264" s="0" t="s">
        <v>862</v>
      </c>
      <c r="G264" s="0" t="s">
        <v>1581</v>
      </c>
    </row>
    <row customHeight="1" ht="11.25">
      <c r="A265" s="135" t="s">
        <v>15</v>
      </c>
      <c r="B265" s="135" t="s">
        <v>1577</v>
      </c>
      <c r="C265" s="135" t="s">
        <v>1578</v>
      </c>
      <c r="D265" s="135" t="s">
        <v>1253</v>
      </c>
      <c r="E265" s="0" t="s">
        <v>1582</v>
      </c>
      <c r="F265" s="0" t="s">
        <v>862</v>
      </c>
      <c r="G265" s="0" t="s">
        <v>1583</v>
      </c>
    </row>
    <row customHeight="1" ht="11.25">
      <c r="A266" s="135" t="s">
        <v>15</v>
      </c>
      <c r="B266" s="135" t="s">
        <v>1577</v>
      </c>
      <c r="C266" s="135" t="s">
        <v>1578</v>
      </c>
      <c r="D266" s="135" t="s">
        <v>1584</v>
      </c>
      <c r="E266" s="0" t="s">
        <v>1585</v>
      </c>
      <c r="F266" s="0" t="s">
        <v>862</v>
      </c>
      <c r="G266" s="0" t="s">
        <v>1586</v>
      </c>
    </row>
    <row customHeight="1" ht="11.25">
      <c r="A267" s="135" t="s">
        <v>15</v>
      </c>
      <c r="B267" s="135" t="s">
        <v>1577</v>
      </c>
      <c r="C267" s="135" t="s">
        <v>1578</v>
      </c>
      <c r="D267" s="135" t="s">
        <v>1587</v>
      </c>
      <c r="E267" s="0" t="s">
        <v>1588</v>
      </c>
      <c r="F267" s="0" t="s">
        <v>862</v>
      </c>
      <c r="G267" s="0" t="s">
        <v>1589</v>
      </c>
    </row>
    <row customHeight="1" ht="11.25">
      <c r="A268" s="135" t="s">
        <v>15</v>
      </c>
      <c r="B268" s="135" t="s">
        <v>1577</v>
      </c>
      <c r="C268" s="135" t="s">
        <v>1578</v>
      </c>
      <c r="D268" s="135" t="s">
        <v>1577</v>
      </c>
      <c r="E268" s="0" t="s">
        <v>1578</v>
      </c>
      <c r="F268" s="0" t="s">
        <v>558</v>
      </c>
      <c r="G268" s="0" t="s">
        <v>1590</v>
      </c>
    </row>
    <row customHeight="1" ht="11.25">
      <c r="A269" s="135" t="s">
        <v>15</v>
      </c>
      <c r="B269" s="135" t="s">
        <v>1577</v>
      </c>
      <c r="C269" s="135" t="s">
        <v>1578</v>
      </c>
      <c r="D269" s="135" t="s">
        <v>1591</v>
      </c>
      <c r="E269" s="0" t="s">
        <v>1592</v>
      </c>
      <c r="F269" s="0" t="s">
        <v>862</v>
      </c>
      <c r="G269" s="0" t="s">
        <v>1593</v>
      </c>
    </row>
    <row customHeight="1" ht="11.25">
      <c r="A270" s="135" t="s">
        <v>15</v>
      </c>
      <c r="B270" s="135" t="s">
        <v>1577</v>
      </c>
      <c r="C270" s="135" t="s">
        <v>1578</v>
      </c>
      <c r="D270" s="135" t="s">
        <v>1594</v>
      </c>
      <c r="E270" s="0" t="s">
        <v>1595</v>
      </c>
      <c r="F270" s="0" t="s">
        <v>862</v>
      </c>
      <c r="G270" s="0" t="s">
        <v>1596</v>
      </c>
    </row>
    <row customHeight="1" ht="11.25">
      <c r="A271" s="135" t="s">
        <v>15</v>
      </c>
      <c r="B271" s="135" t="s">
        <v>1577</v>
      </c>
      <c r="C271" s="135" t="s">
        <v>1578</v>
      </c>
      <c r="D271" s="135" t="s">
        <v>1597</v>
      </c>
      <c r="E271" s="0" t="s">
        <v>1598</v>
      </c>
      <c r="F271" s="0" t="s">
        <v>862</v>
      </c>
      <c r="G271" s="0" t="s">
        <v>1599</v>
      </c>
    </row>
    <row customHeight="1" ht="11.25">
      <c r="A272" s="135" t="s">
        <v>15</v>
      </c>
      <c r="B272" s="135" t="s">
        <v>1600</v>
      </c>
      <c r="C272" s="135" t="s">
        <v>1601</v>
      </c>
      <c r="D272" s="135" t="s">
        <v>1602</v>
      </c>
      <c r="E272" s="0" t="s">
        <v>1603</v>
      </c>
      <c r="F272" s="0" t="s">
        <v>862</v>
      </c>
      <c r="G272" s="0" t="s">
        <v>1604</v>
      </c>
    </row>
    <row customHeight="1" ht="11.25">
      <c r="A273" s="135" t="s">
        <v>15</v>
      </c>
      <c r="B273" s="135" t="s">
        <v>1600</v>
      </c>
      <c r="C273" s="135" t="s">
        <v>1601</v>
      </c>
      <c r="D273" s="135" t="s">
        <v>1605</v>
      </c>
      <c r="E273" s="0" t="s">
        <v>1606</v>
      </c>
      <c r="F273" s="0" t="s">
        <v>862</v>
      </c>
      <c r="G273" s="0" t="s">
        <v>1607</v>
      </c>
    </row>
    <row customHeight="1" ht="11.25">
      <c r="A274" s="135" t="s">
        <v>15</v>
      </c>
      <c r="B274" s="135" t="s">
        <v>1600</v>
      </c>
      <c r="C274" s="135" t="s">
        <v>1601</v>
      </c>
      <c r="D274" s="135" t="s">
        <v>1608</v>
      </c>
      <c r="E274" s="0" t="s">
        <v>1609</v>
      </c>
      <c r="F274" s="0" t="s">
        <v>862</v>
      </c>
      <c r="G274" s="0" t="s">
        <v>1610</v>
      </c>
    </row>
    <row customHeight="1" ht="11.25">
      <c r="A275" s="135" t="s">
        <v>15</v>
      </c>
      <c r="B275" s="135" t="s">
        <v>1600</v>
      </c>
      <c r="C275" s="135" t="s">
        <v>1601</v>
      </c>
      <c r="D275" s="135" t="s">
        <v>1611</v>
      </c>
      <c r="E275" s="0" t="s">
        <v>1612</v>
      </c>
      <c r="F275" s="0" t="s">
        <v>862</v>
      </c>
      <c r="G275" s="0" t="s">
        <v>1613</v>
      </c>
    </row>
    <row customHeight="1" ht="11.25">
      <c r="A276" s="135" t="s">
        <v>15</v>
      </c>
      <c r="B276" s="135" t="s">
        <v>1600</v>
      </c>
      <c r="C276" s="135" t="s">
        <v>1601</v>
      </c>
      <c r="D276" s="135" t="s">
        <v>1614</v>
      </c>
      <c r="E276" s="0" t="s">
        <v>1615</v>
      </c>
      <c r="F276" s="0" t="s">
        <v>862</v>
      </c>
      <c r="G276" s="0" t="s">
        <v>1616</v>
      </c>
    </row>
    <row customHeight="1" ht="11.25">
      <c r="A277" s="135" t="s">
        <v>15</v>
      </c>
      <c r="B277" s="135" t="s">
        <v>1600</v>
      </c>
      <c r="C277" s="135" t="s">
        <v>1601</v>
      </c>
      <c r="D277" s="135" t="s">
        <v>1617</v>
      </c>
      <c r="E277" s="0" t="s">
        <v>1618</v>
      </c>
      <c r="F277" s="0" t="s">
        <v>862</v>
      </c>
      <c r="G277" s="0" t="s">
        <v>1619</v>
      </c>
    </row>
    <row customHeight="1" ht="11.25">
      <c r="A278" s="135" t="s">
        <v>15</v>
      </c>
      <c r="B278" s="135" t="s">
        <v>1600</v>
      </c>
      <c r="C278" s="135" t="s">
        <v>1601</v>
      </c>
      <c r="D278" s="135" t="s">
        <v>1600</v>
      </c>
      <c r="E278" s="0" t="s">
        <v>1601</v>
      </c>
      <c r="F278" s="0" t="s">
        <v>558</v>
      </c>
      <c r="G278" s="0" t="s">
        <v>1620</v>
      </c>
    </row>
    <row customHeight="1" ht="11.25">
      <c r="A279" s="135" t="s">
        <v>15</v>
      </c>
      <c r="B279" s="135" t="s">
        <v>1600</v>
      </c>
      <c r="C279" s="135" t="s">
        <v>1601</v>
      </c>
      <c r="D279" s="135" t="s">
        <v>1358</v>
      </c>
      <c r="E279" s="0" t="s">
        <v>1621</v>
      </c>
      <c r="F279" s="0" t="s">
        <v>862</v>
      </c>
      <c r="G279" s="0" t="s">
        <v>1622</v>
      </c>
    </row>
    <row customHeight="1" ht="11.25">
      <c r="A280" s="135" t="s">
        <v>15</v>
      </c>
      <c r="B280" s="135" t="s">
        <v>1600</v>
      </c>
      <c r="C280" s="135" t="s">
        <v>1601</v>
      </c>
      <c r="D280" s="135" t="s">
        <v>1623</v>
      </c>
      <c r="E280" s="0" t="s">
        <v>1624</v>
      </c>
      <c r="F280" s="0" t="s">
        <v>862</v>
      </c>
      <c r="G280" s="0" t="s">
        <v>1625</v>
      </c>
    </row>
    <row customHeight="1" ht="11.25">
      <c r="A281" s="135" t="s">
        <v>15</v>
      </c>
      <c r="B281" s="135" t="s">
        <v>1600</v>
      </c>
      <c r="C281" s="135" t="s">
        <v>1601</v>
      </c>
      <c r="D281" s="135" t="s">
        <v>1626</v>
      </c>
      <c r="E281" s="0" t="s">
        <v>1627</v>
      </c>
      <c r="F281" s="0" t="s">
        <v>862</v>
      </c>
      <c r="G281" s="0" t="s">
        <v>1628</v>
      </c>
    </row>
    <row customHeight="1" ht="11.25">
      <c r="A282" s="135" t="s">
        <v>15</v>
      </c>
      <c r="B282" s="135" t="s">
        <v>1600</v>
      </c>
      <c r="C282" s="135" t="s">
        <v>1601</v>
      </c>
      <c r="D282" s="135" t="s">
        <v>1629</v>
      </c>
      <c r="E282" s="0" t="s">
        <v>1630</v>
      </c>
      <c r="F282" s="0" t="s">
        <v>862</v>
      </c>
      <c r="G282" s="0" t="s">
        <v>1631</v>
      </c>
    </row>
    <row customHeight="1" ht="11.25">
      <c r="A283" s="135" t="s">
        <v>15</v>
      </c>
      <c r="B283" s="135" t="s">
        <v>1600</v>
      </c>
      <c r="C283" s="135" t="s">
        <v>1601</v>
      </c>
      <c r="D283" s="135" t="s">
        <v>1632</v>
      </c>
      <c r="E283" s="0" t="s">
        <v>1633</v>
      </c>
      <c r="F283" s="0" t="s">
        <v>862</v>
      </c>
      <c r="G283" s="0" t="s">
        <v>1634</v>
      </c>
    </row>
    <row customHeight="1" ht="11.25">
      <c r="A284" s="135" t="s">
        <v>15</v>
      </c>
      <c r="B284" s="135" t="s">
        <v>1600</v>
      </c>
      <c r="C284" s="135" t="s">
        <v>1601</v>
      </c>
      <c r="D284" s="135" t="s">
        <v>1635</v>
      </c>
      <c r="E284" s="0" t="s">
        <v>1636</v>
      </c>
      <c r="F284" s="0" t="s">
        <v>862</v>
      </c>
      <c r="G284" s="0" t="s">
        <v>1637</v>
      </c>
    </row>
    <row customHeight="1" ht="11.25">
      <c r="A285" s="135" t="s">
        <v>15</v>
      </c>
      <c r="B285" s="135" t="s">
        <v>1600</v>
      </c>
      <c r="C285" s="135" t="s">
        <v>1601</v>
      </c>
      <c r="D285" s="135" t="s">
        <v>1638</v>
      </c>
      <c r="E285" s="0" t="s">
        <v>1639</v>
      </c>
      <c r="F285" s="0" t="s">
        <v>862</v>
      </c>
      <c r="G285" s="0" t="s">
        <v>1640</v>
      </c>
    </row>
    <row customHeight="1" ht="11.25">
      <c r="A286" s="135" t="s">
        <v>15</v>
      </c>
      <c r="B286" s="135" t="s">
        <v>1600</v>
      </c>
      <c r="C286" s="135" t="s">
        <v>1601</v>
      </c>
      <c r="D286" s="135" t="s">
        <v>1641</v>
      </c>
      <c r="E286" s="0" t="s">
        <v>1642</v>
      </c>
      <c r="F286" s="0" t="s">
        <v>862</v>
      </c>
      <c r="G286" s="0" t="s">
        <v>1643</v>
      </c>
    </row>
    <row customHeight="1" ht="11.25">
      <c r="A287" s="135" t="s">
        <v>15</v>
      </c>
      <c r="B287" s="135" t="s">
        <v>1600</v>
      </c>
      <c r="C287" s="135" t="s">
        <v>1601</v>
      </c>
      <c r="D287" s="135" t="s">
        <v>1644</v>
      </c>
      <c r="E287" s="0" t="s">
        <v>1645</v>
      </c>
      <c r="F287" s="0" t="s">
        <v>862</v>
      </c>
      <c r="G287" s="0" t="s">
        <v>1646</v>
      </c>
    </row>
    <row customHeight="1" ht="11.25">
      <c r="A288" s="135" t="s">
        <v>15</v>
      </c>
      <c r="B288" s="135" t="s">
        <v>1600</v>
      </c>
      <c r="C288" s="135" t="s">
        <v>1601</v>
      </c>
      <c r="D288" s="135" t="s">
        <v>1647</v>
      </c>
      <c r="E288" s="0" t="s">
        <v>1648</v>
      </c>
      <c r="F288" s="0" t="s">
        <v>862</v>
      </c>
      <c r="G288" s="0" t="s">
        <v>1649</v>
      </c>
    </row>
    <row customHeight="1" ht="11.25">
      <c r="A289" s="135" t="s">
        <v>15</v>
      </c>
      <c r="B289" s="135" t="s">
        <v>1600</v>
      </c>
      <c r="C289" s="135" t="s">
        <v>1601</v>
      </c>
      <c r="D289" s="135" t="s">
        <v>1650</v>
      </c>
      <c r="E289" s="0" t="s">
        <v>1651</v>
      </c>
      <c r="F289" s="0" t="s">
        <v>862</v>
      </c>
      <c r="G289" s="0" t="s">
        <v>1652</v>
      </c>
    </row>
    <row customHeight="1" ht="11.25">
      <c r="A290" s="135" t="s">
        <v>15</v>
      </c>
      <c r="B290" s="135" t="s">
        <v>1600</v>
      </c>
      <c r="C290" s="135" t="s">
        <v>1601</v>
      </c>
      <c r="D290" s="135" t="s">
        <v>1653</v>
      </c>
      <c r="E290" s="0" t="s">
        <v>1654</v>
      </c>
      <c r="F290" s="0" t="s">
        <v>862</v>
      </c>
      <c r="G290" s="0" t="s">
        <v>1655</v>
      </c>
    </row>
    <row customHeight="1" ht="11.25">
      <c r="A291" s="135" t="s">
        <v>15</v>
      </c>
      <c r="B291" s="135" t="s">
        <v>1656</v>
      </c>
      <c r="C291" s="135" t="s">
        <v>1657</v>
      </c>
      <c r="D291" s="135" t="s">
        <v>860</v>
      </c>
      <c r="E291" s="0" t="s">
        <v>1658</v>
      </c>
      <c r="F291" s="0" t="s">
        <v>862</v>
      </c>
      <c r="G291" s="0" t="s">
        <v>1659</v>
      </c>
    </row>
    <row customHeight="1" ht="11.25">
      <c r="A292" s="135" t="s">
        <v>15</v>
      </c>
      <c r="B292" s="135" t="s">
        <v>1656</v>
      </c>
      <c r="C292" s="135" t="s">
        <v>1657</v>
      </c>
      <c r="D292" s="135" t="s">
        <v>1457</v>
      </c>
      <c r="E292" s="0" t="s">
        <v>1660</v>
      </c>
      <c r="F292" s="0" t="s">
        <v>862</v>
      </c>
      <c r="G292" s="0" t="s">
        <v>1661</v>
      </c>
    </row>
    <row customHeight="1" ht="11.25">
      <c r="A293" s="135" t="s">
        <v>15</v>
      </c>
      <c r="B293" s="135" t="s">
        <v>1656</v>
      </c>
      <c r="C293" s="135" t="s">
        <v>1657</v>
      </c>
      <c r="D293" s="135" t="s">
        <v>1662</v>
      </c>
      <c r="E293" s="0" t="s">
        <v>1663</v>
      </c>
      <c r="F293" s="0" t="s">
        <v>862</v>
      </c>
      <c r="G293" s="0" t="s">
        <v>1664</v>
      </c>
    </row>
    <row customHeight="1" ht="11.25">
      <c r="A294" s="135" t="s">
        <v>15</v>
      </c>
      <c r="B294" s="135" t="s">
        <v>1656</v>
      </c>
      <c r="C294" s="135" t="s">
        <v>1657</v>
      </c>
      <c r="D294" s="135" t="s">
        <v>1665</v>
      </c>
      <c r="E294" s="0" t="s">
        <v>1666</v>
      </c>
      <c r="F294" s="0" t="s">
        <v>862</v>
      </c>
      <c r="G294" s="0" t="s">
        <v>1667</v>
      </c>
    </row>
    <row customHeight="1" ht="11.25">
      <c r="A295" s="135" t="s">
        <v>15</v>
      </c>
      <c r="B295" s="135" t="s">
        <v>1656</v>
      </c>
      <c r="C295" s="135" t="s">
        <v>1657</v>
      </c>
      <c r="D295" s="135" t="s">
        <v>1668</v>
      </c>
      <c r="E295" s="0" t="s">
        <v>1669</v>
      </c>
      <c r="F295" s="0" t="s">
        <v>862</v>
      </c>
      <c r="G295" s="0" t="s">
        <v>1670</v>
      </c>
    </row>
    <row customHeight="1" ht="11.25">
      <c r="A296" s="135" t="s">
        <v>15</v>
      </c>
      <c r="B296" s="135" t="s">
        <v>1656</v>
      </c>
      <c r="C296" s="135" t="s">
        <v>1657</v>
      </c>
      <c r="D296" s="135" t="s">
        <v>1656</v>
      </c>
      <c r="E296" s="0" t="s">
        <v>1657</v>
      </c>
      <c r="F296" s="0" t="s">
        <v>558</v>
      </c>
      <c r="G296" s="0" t="s">
        <v>1671</v>
      </c>
    </row>
    <row customHeight="1" ht="11.25">
      <c r="A297" s="135" t="s">
        <v>15</v>
      </c>
      <c r="B297" s="135" t="s">
        <v>1656</v>
      </c>
      <c r="C297" s="135" t="s">
        <v>1657</v>
      </c>
      <c r="D297" s="135" t="s">
        <v>1672</v>
      </c>
      <c r="E297" s="0" t="s">
        <v>1673</v>
      </c>
      <c r="F297" s="0" t="s">
        <v>862</v>
      </c>
      <c r="G297" s="0" t="s">
        <v>1674</v>
      </c>
    </row>
    <row customHeight="1" ht="11.25">
      <c r="A298" s="135" t="s">
        <v>15</v>
      </c>
      <c r="B298" s="135" t="s">
        <v>1656</v>
      </c>
      <c r="C298" s="135" t="s">
        <v>1657</v>
      </c>
      <c r="D298" s="135" t="s">
        <v>1675</v>
      </c>
      <c r="E298" s="0" t="s">
        <v>1676</v>
      </c>
      <c r="F298" s="0" t="s">
        <v>862</v>
      </c>
      <c r="G298" s="0" t="s">
        <v>1677</v>
      </c>
    </row>
    <row customHeight="1" ht="11.25">
      <c r="A299" s="135" t="s">
        <v>15</v>
      </c>
      <c r="B299" s="135" t="s">
        <v>1678</v>
      </c>
      <c r="C299" s="135" t="s">
        <v>1679</v>
      </c>
      <c r="D299" s="135" t="s">
        <v>1457</v>
      </c>
      <c r="E299" s="0" t="s">
        <v>1680</v>
      </c>
      <c r="F299" s="0" t="s">
        <v>862</v>
      </c>
      <c r="G299" s="0" t="s">
        <v>1681</v>
      </c>
    </row>
    <row customHeight="1" ht="11.25">
      <c r="A300" s="135" t="s">
        <v>15</v>
      </c>
      <c r="B300" s="135" t="s">
        <v>1678</v>
      </c>
      <c r="C300" s="135" t="s">
        <v>1679</v>
      </c>
      <c r="D300" s="135" t="s">
        <v>1682</v>
      </c>
      <c r="E300" s="0" t="s">
        <v>1683</v>
      </c>
      <c r="F300" s="0" t="s">
        <v>862</v>
      </c>
      <c r="G300" s="0" t="s">
        <v>1684</v>
      </c>
    </row>
    <row customHeight="1" ht="11.25">
      <c r="A301" s="135" t="s">
        <v>15</v>
      </c>
      <c r="B301" s="135" t="s">
        <v>1678</v>
      </c>
      <c r="C301" s="135" t="s">
        <v>1679</v>
      </c>
      <c r="D301" s="135" t="s">
        <v>1685</v>
      </c>
      <c r="E301" s="0" t="s">
        <v>1686</v>
      </c>
      <c r="F301" s="0" t="s">
        <v>862</v>
      </c>
      <c r="G301" s="0" t="s">
        <v>1687</v>
      </c>
    </row>
    <row customHeight="1" ht="11.25">
      <c r="A302" s="135" t="s">
        <v>15</v>
      </c>
      <c r="B302" s="135" t="s">
        <v>1678</v>
      </c>
      <c r="C302" s="135" t="s">
        <v>1679</v>
      </c>
      <c r="D302" s="135" t="s">
        <v>1688</v>
      </c>
      <c r="E302" s="0" t="s">
        <v>1689</v>
      </c>
      <c r="F302" s="0" t="s">
        <v>1283</v>
      </c>
      <c r="G302" s="0" t="s">
        <v>1690</v>
      </c>
    </row>
    <row customHeight="1" ht="11.25">
      <c r="A303" s="135" t="s">
        <v>15</v>
      </c>
      <c r="B303" s="135" t="s">
        <v>1678</v>
      </c>
      <c r="C303" s="135" t="s">
        <v>1679</v>
      </c>
      <c r="D303" s="135" t="s">
        <v>1691</v>
      </c>
      <c r="E303" s="0" t="s">
        <v>1692</v>
      </c>
      <c r="F303" s="0" t="s">
        <v>862</v>
      </c>
      <c r="G303" s="0" t="s">
        <v>1693</v>
      </c>
    </row>
    <row customHeight="1" ht="11.25">
      <c r="A304" s="135" t="s">
        <v>15</v>
      </c>
      <c r="B304" s="135" t="s">
        <v>1678</v>
      </c>
      <c r="C304" s="135" t="s">
        <v>1679</v>
      </c>
      <c r="D304" s="135" t="s">
        <v>1694</v>
      </c>
      <c r="E304" s="0" t="s">
        <v>1695</v>
      </c>
      <c r="F304" s="0" t="s">
        <v>862</v>
      </c>
      <c r="G304" s="0" t="s">
        <v>1696</v>
      </c>
    </row>
    <row customHeight="1" ht="11.25">
      <c r="A305" s="135" t="s">
        <v>15</v>
      </c>
      <c r="B305" s="135" t="s">
        <v>1678</v>
      </c>
      <c r="C305" s="135" t="s">
        <v>1679</v>
      </c>
      <c r="D305" s="135" t="s">
        <v>974</v>
      </c>
      <c r="E305" s="0" t="s">
        <v>1697</v>
      </c>
      <c r="F305" s="0" t="s">
        <v>862</v>
      </c>
      <c r="G305" s="0" t="s">
        <v>1698</v>
      </c>
    </row>
    <row customHeight="1" ht="11.25">
      <c r="A306" s="135" t="s">
        <v>15</v>
      </c>
      <c r="B306" s="135" t="s">
        <v>1678</v>
      </c>
      <c r="C306" s="135" t="s">
        <v>1679</v>
      </c>
      <c r="D306" s="135" t="s">
        <v>1699</v>
      </c>
      <c r="E306" s="0" t="s">
        <v>1700</v>
      </c>
      <c r="F306" s="0" t="s">
        <v>862</v>
      </c>
      <c r="G306" s="0" t="s">
        <v>1701</v>
      </c>
    </row>
    <row customHeight="1" ht="11.25">
      <c r="A307" s="135" t="s">
        <v>15</v>
      </c>
      <c r="B307" s="135" t="s">
        <v>1678</v>
      </c>
      <c r="C307" s="135" t="s">
        <v>1679</v>
      </c>
      <c r="D307" s="135" t="s">
        <v>1702</v>
      </c>
      <c r="E307" s="0" t="s">
        <v>1703</v>
      </c>
      <c r="F307" s="0" t="s">
        <v>862</v>
      </c>
      <c r="G307" s="0" t="s">
        <v>1704</v>
      </c>
    </row>
    <row customHeight="1" ht="11.25">
      <c r="A308" s="135" t="s">
        <v>15</v>
      </c>
      <c r="B308" s="135" t="s">
        <v>1678</v>
      </c>
      <c r="C308" s="135" t="s">
        <v>1679</v>
      </c>
      <c r="D308" s="135" t="s">
        <v>1705</v>
      </c>
      <c r="E308" s="0" t="s">
        <v>1706</v>
      </c>
      <c r="F308" s="0" t="s">
        <v>862</v>
      </c>
      <c r="G308" s="0" t="s">
        <v>1707</v>
      </c>
    </row>
    <row customHeight="1" ht="11.25">
      <c r="A309" s="135" t="s">
        <v>15</v>
      </c>
      <c r="B309" s="135" t="s">
        <v>1678</v>
      </c>
      <c r="C309" s="135" t="s">
        <v>1679</v>
      </c>
      <c r="D309" s="135" t="s">
        <v>1708</v>
      </c>
      <c r="E309" s="0" t="s">
        <v>1709</v>
      </c>
      <c r="F309" s="0" t="s">
        <v>862</v>
      </c>
      <c r="G309" s="0" t="s">
        <v>1710</v>
      </c>
    </row>
    <row customHeight="1" ht="11.25">
      <c r="A310" s="135" t="s">
        <v>15</v>
      </c>
      <c r="B310" s="135" t="s">
        <v>1678</v>
      </c>
      <c r="C310" s="135" t="s">
        <v>1679</v>
      </c>
      <c r="D310" s="135" t="s">
        <v>1678</v>
      </c>
      <c r="E310" s="0" t="s">
        <v>1679</v>
      </c>
      <c r="F310" s="0" t="s">
        <v>558</v>
      </c>
      <c r="G310" s="0" t="s">
        <v>1711</v>
      </c>
    </row>
    <row customHeight="1" ht="11.25">
      <c r="A311" s="135" t="s">
        <v>15</v>
      </c>
      <c r="B311" s="135" t="s">
        <v>1678</v>
      </c>
      <c r="C311" s="135" t="s">
        <v>1679</v>
      </c>
      <c r="D311" s="135" t="s">
        <v>1712</v>
      </c>
      <c r="E311" s="0" t="s">
        <v>1713</v>
      </c>
      <c r="F311" s="0" t="s">
        <v>862</v>
      </c>
      <c r="G311" s="0" t="s">
        <v>1714</v>
      </c>
    </row>
    <row customHeight="1" ht="11.25">
      <c r="A312" s="135" t="s">
        <v>15</v>
      </c>
      <c r="B312" s="135" t="s">
        <v>1715</v>
      </c>
      <c r="C312" s="135" t="s">
        <v>1716</v>
      </c>
      <c r="D312" s="135" t="s">
        <v>1717</v>
      </c>
      <c r="E312" s="0" t="s">
        <v>1718</v>
      </c>
      <c r="F312" s="0" t="s">
        <v>862</v>
      </c>
      <c r="G312" s="0" t="s">
        <v>1719</v>
      </c>
    </row>
    <row customHeight="1" ht="11.25">
      <c r="A313" s="135" t="s">
        <v>15</v>
      </c>
      <c r="B313" s="135" t="s">
        <v>1715</v>
      </c>
      <c r="C313" s="135" t="s">
        <v>1716</v>
      </c>
      <c r="D313" s="135" t="s">
        <v>1189</v>
      </c>
      <c r="E313" s="0" t="s">
        <v>1720</v>
      </c>
      <c r="F313" s="0" t="s">
        <v>862</v>
      </c>
      <c r="G313" s="0" t="s">
        <v>1721</v>
      </c>
    </row>
    <row customHeight="1" ht="11.25">
      <c r="A314" s="135" t="s">
        <v>15</v>
      </c>
      <c r="B314" s="135" t="s">
        <v>1715</v>
      </c>
      <c r="C314" s="135" t="s">
        <v>1716</v>
      </c>
      <c r="D314" s="135" t="s">
        <v>1722</v>
      </c>
      <c r="E314" s="0" t="s">
        <v>1723</v>
      </c>
      <c r="F314" s="0" t="s">
        <v>862</v>
      </c>
      <c r="G314" s="0" t="s">
        <v>1724</v>
      </c>
    </row>
    <row customHeight="1" ht="11.25">
      <c r="A315" s="135" t="s">
        <v>15</v>
      </c>
      <c r="B315" s="135" t="s">
        <v>1715</v>
      </c>
      <c r="C315" s="135" t="s">
        <v>1716</v>
      </c>
      <c r="D315" s="135" t="s">
        <v>1225</v>
      </c>
      <c r="E315" s="0" t="s">
        <v>1725</v>
      </c>
      <c r="F315" s="0" t="s">
        <v>862</v>
      </c>
      <c r="G315" s="0" t="s">
        <v>1726</v>
      </c>
    </row>
    <row customHeight="1" ht="11.25">
      <c r="A316" s="135" t="s">
        <v>15</v>
      </c>
      <c r="B316" s="135" t="s">
        <v>1715</v>
      </c>
      <c r="C316" s="135" t="s">
        <v>1716</v>
      </c>
      <c r="D316" s="135" t="s">
        <v>1199</v>
      </c>
      <c r="E316" s="0" t="s">
        <v>1727</v>
      </c>
      <c r="F316" s="0" t="s">
        <v>862</v>
      </c>
      <c r="G316" s="0" t="s">
        <v>1728</v>
      </c>
    </row>
    <row customHeight="1" ht="11.25">
      <c r="A317" s="135" t="s">
        <v>15</v>
      </c>
      <c r="B317" s="135" t="s">
        <v>1715</v>
      </c>
      <c r="C317" s="135" t="s">
        <v>1716</v>
      </c>
      <c r="D317" s="135" t="s">
        <v>1729</v>
      </c>
      <c r="E317" s="0" t="s">
        <v>1730</v>
      </c>
      <c r="F317" s="0" t="s">
        <v>862</v>
      </c>
      <c r="G317" s="0" t="s">
        <v>1731</v>
      </c>
    </row>
    <row customHeight="1" ht="11.25">
      <c r="A318" s="135" t="s">
        <v>15</v>
      </c>
      <c r="B318" s="135" t="s">
        <v>1715</v>
      </c>
      <c r="C318" s="135" t="s">
        <v>1716</v>
      </c>
      <c r="D318" s="135" t="s">
        <v>1732</v>
      </c>
      <c r="E318" s="0" t="s">
        <v>1733</v>
      </c>
      <c r="F318" s="0" t="s">
        <v>862</v>
      </c>
      <c r="G318" s="0" t="s">
        <v>1734</v>
      </c>
    </row>
    <row customHeight="1" ht="11.25">
      <c r="A319" s="135" t="s">
        <v>15</v>
      </c>
      <c r="B319" s="135" t="s">
        <v>1715</v>
      </c>
      <c r="C319" s="135" t="s">
        <v>1716</v>
      </c>
      <c r="D319" s="135" t="s">
        <v>1735</v>
      </c>
      <c r="E319" s="0" t="s">
        <v>1736</v>
      </c>
      <c r="F319" s="0" t="s">
        <v>862</v>
      </c>
      <c r="G319" s="0" t="s">
        <v>1737</v>
      </c>
    </row>
    <row customHeight="1" ht="11.25">
      <c r="A320" s="135" t="s">
        <v>15</v>
      </c>
      <c r="B320" s="135" t="s">
        <v>1715</v>
      </c>
      <c r="C320" s="135" t="s">
        <v>1716</v>
      </c>
      <c r="D320" s="135" t="s">
        <v>1715</v>
      </c>
      <c r="E320" s="0" t="s">
        <v>1716</v>
      </c>
      <c r="F320" s="0" t="s">
        <v>558</v>
      </c>
      <c r="G320" s="0" t="s">
        <v>1738</v>
      </c>
    </row>
    <row customHeight="1" ht="11.25">
      <c r="A321" s="135" t="s">
        <v>15</v>
      </c>
      <c r="B321" s="135" t="s">
        <v>1715</v>
      </c>
      <c r="C321" s="135" t="s">
        <v>1716</v>
      </c>
      <c r="D321" s="135" t="s">
        <v>1538</v>
      </c>
      <c r="E321" s="0" t="s">
        <v>1739</v>
      </c>
      <c r="F321" s="0" t="s">
        <v>862</v>
      </c>
      <c r="G321" s="0" t="s">
        <v>1740</v>
      </c>
    </row>
    <row customHeight="1" ht="11.25">
      <c r="A322" s="135" t="s">
        <v>15</v>
      </c>
      <c r="B322" s="135" t="s">
        <v>1715</v>
      </c>
      <c r="C322" s="135" t="s">
        <v>1716</v>
      </c>
      <c r="D322" s="135" t="s">
        <v>1741</v>
      </c>
      <c r="E322" s="0" t="s">
        <v>1742</v>
      </c>
      <c r="F322" s="0" t="s">
        <v>862</v>
      </c>
      <c r="G322" s="0" t="s">
        <v>1743</v>
      </c>
    </row>
    <row customHeight="1" ht="11.25">
      <c r="A323" s="135" t="s">
        <v>15</v>
      </c>
      <c r="B323" s="135" t="s">
        <v>1715</v>
      </c>
      <c r="C323" s="135" t="s">
        <v>1716</v>
      </c>
      <c r="D323" s="135" t="s">
        <v>1398</v>
      </c>
      <c r="E323" s="0" t="s">
        <v>1744</v>
      </c>
      <c r="F323" s="0" t="s">
        <v>862</v>
      </c>
      <c r="G323" s="0" t="s">
        <v>1745</v>
      </c>
    </row>
    <row customHeight="1" ht="11.25">
      <c r="A324" s="135" t="s">
        <v>15</v>
      </c>
      <c r="B324" s="135" t="s">
        <v>1746</v>
      </c>
      <c r="C324" s="135" t="s">
        <v>1747</v>
      </c>
      <c r="D324" s="135" t="s">
        <v>1748</v>
      </c>
      <c r="E324" s="0" t="s">
        <v>1749</v>
      </c>
      <c r="F324" s="0" t="s">
        <v>862</v>
      </c>
      <c r="G324" s="0" t="s">
        <v>1750</v>
      </c>
    </row>
    <row customHeight="1" ht="11.25">
      <c r="A325" s="135" t="s">
        <v>15</v>
      </c>
      <c r="B325" s="135" t="s">
        <v>1746</v>
      </c>
      <c r="C325" s="135" t="s">
        <v>1747</v>
      </c>
      <c r="D325" s="135" t="s">
        <v>1104</v>
      </c>
      <c r="E325" s="0" t="s">
        <v>1751</v>
      </c>
      <c r="F325" s="0" t="s">
        <v>862</v>
      </c>
      <c r="G325" s="0" t="s">
        <v>1752</v>
      </c>
    </row>
    <row customHeight="1" ht="11.25">
      <c r="A326" s="135" t="s">
        <v>15</v>
      </c>
      <c r="B326" s="135" t="s">
        <v>1746</v>
      </c>
      <c r="C326" s="135" t="s">
        <v>1747</v>
      </c>
      <c r="D326" s="135" t="s">
        <v>1753</v>
      </c>
      <c r="E326" s="0" t="s">
        <v>1754</v>
      </c>
      <c r="F326" s="0" t="s">
        <v>862</v>
      </c>
      <c r="G326" s="0" t="s">
        <v>1755</v>
      </c>
    </row>
    <row customHeight="1" ht="11.25">
      <c r="A327" s="135" t="s">
        <v>15</v>
      </c>
      <c r="B327" s="135" t="s">
        <v>1746</v>
      </c>
      <c r="C327" s="135" t="s">
        <v>1747</v>
      </c>
      <c r="D327" s="135" t="s">
        <v>1756</v>
      </c>
      <c r="E327" s="0" t="s">
        <v>1757</v>
      </c>
      <c r="F327" s="0" t="s">
        <v>862</v>
      </c>
      <c r="G327" s="0" t="s">
        <v>1758</v>
      </c>
    </row>
    <row customHeight="1" ht="11.25">
      <c r="A328" s="135" t="s">
        <v>15</v>
      </c>
      <c r="B328" s="135" t="s">
        <v>1746</v>
      </c>
      <c r="C328" s="135" t="s">
        <v>1747</v>
      </c>
      <c r="D328" s="135" t="s">
        <v>1759</v>
      </c>
      <c r="E328" s="0" t="s">
        <v>1760</v>
      </c>
      <c r="F328" s="0" t="s">
        <v>862</v>
      </c>
      <c r="G328" s="0" t="s">
        <v>1761</v>
      </c>
    </row>
    <row customHeight="1" ht="11.25">
      <c r="A329" s="135" t="s">
        <v>15</v>
      </c>
      <c r="B329" s="135" t="s">
        <v>1746</v>
      </c>
      <c r="C329" s="135" t="s">
        <v>1747</v>
      </c>
      <c r="D329" s="135" t="s">
        <v>1746</v>
      </c>
      <c r="E329" s="0" t="s">
        <v>1747</v>
      </c>
      <c r="F329" s="0" t="s">
        <v>558</v>
      </c>
      <c r="G329" s="0" t="s">
        <v>1762</v>
      </c>
    </row>
    <row customHeight="1" ht="11.25">
      <c r="A330" s="135" t="s">
        <v>15</v>
      </c>
      <c r="B330" s="135" t="s">
        <v>1746</v>
      </c>
      <c r="C330" s="135" t="s">
        <v>1747</v>
      </c>
      <c r="D330" s="135" t="s">
        <v>1763</v>
      </c>
      <c r="E330" s="0" t="s">
        <v>1764</v>
      </c>
      <c r="F330" s="0" t="s">
        <v>862</v>
      </c>
      <c r="G330" s="0" t="s">
        <v>1765</v>
      </c>
    </row>
    <row customHeight="1" ht="11.25">
      <c r="A331" s="135" t="s">
        <v>15</v>
      </c>
      <c r="B331" s="135" t="s">
        <v>1746</v>
      </c>
      <c r="C331" s="135" t="s">
        <v>1747</v>
      </c>
      <c r="D331" s="135" t="s">
        <v>1766</v>
      </c>
      <c r="E331" s="0" t="s">
        <v>1767</v>
      </c>
      <c r="F331" s="0" t="s">
        <v>862</v>
      </c>
      <c r="G331" s="0" t="s">
        <v>1768</v>
      </c>
    </row>
    <row customHeight="1" ht="11.25">
      <c r="A332" s="135" t="s">
        <v>15</v>
      </c>
      <c r="B332" s="135" t="s">
        <v>1746</v>
      </c>
      <c r="C332" s="135" t="s">
        <v>1747</v>
      </c>
      <c r="D332" s="135" t="s">
        <v>1769</v>
      </c>
      <c r="E332" s="0" t="s">
        <v>1770</v>
      </c>
      <c r="F332" s="0" t="s">
        <v>862</v>
      </c>
      <c r="G332" s="0" t="s">
        <v>1771</v>
      </c>
    </row>
    <row customHeight="1" ht="11.25">
      <c r="A333" s="135" t="s">
        <v>15</v>
      </c>
      <c r="B333" s="135" t="s">
        <v>1746</v>
      </c>
      <c r="C333" s="135" t="s">
        <v>1747</v>
      </c>
      <c r="D333" s="135" t="s">
        <v>1772</v>
      </c>
      <c r="E333" s="0" t="s">
        <v>1773</v>
      </c>
      <c r="F333" s="0" t="s">
        <v>862</v>
      </c>
      <c r="G333" s="0" t="s">
        <v>1774</v>
      </c>
    </row>
    <row customHeight="1" ht="11.25">
      <c r="A334" s="135" t="s">
        <v>15</v>
      </c>
      <c r="B334" s="135" t="s">
        <v>1775</v>
      </c>
      <c r="C334" s="135" t="s">
        <v>1776</v>
      </c>
      <c r="D334" s="135" t="s">
        <v>1777</v>
      </c>
      <c r="E334" s="0" t="s">
        <v>1778</v>
      </c>
      <c r="F334" s="0" t="s">
        <v>862</v>
      </c>
      <c r="G334" s="0" t="s">
        <v>1779</v>
      </c>
    </row>
    <row customHeight="1" ht="11.25">
      <c r="A335" s="135" t="s">
        <v>15</v>
      </c>
      <c r="B335" s="135" t="s">
        <v>1775</v>
      </c>
      <c r="C335" s="135" t="s">
        <v>1776</v>
      </c>
      <c r="D335" s="135" t="s">
        <v>1780</v>
      </c>
      <c r="E335" s="0" t="s">
        <v>1781</v>
      </c>
      <c r="F335" s="0" t="s">
        <v>862</v>
      </c>
      <c r="G335" s="0" t="s">
        <v>1782</v>
      </c>
    </row>
    <row customHeight="1" ht="11.25">
      <c r="A336" s="135" t="s">
        <v>15</v>
      </c>
      <c r="B336" s="135" t="s">
        <v>1775</v>
      </c>
      <c r="C336" s="135" t="s">
        <v>1776</v>
      </c>
      <c r="D336" s="135" t="s">
        <v>1783</v>
      </c>
      <c r="E336" s="0" t="s">
        <v>1784</v>
      </c>
      <c r="F336" s="0" t="s">
        <v>862</v>
      </c>
      <c r="G336" s="0" t="s">
        <v>1785</v>
      </c>
    </row>
    <row customHeight="1" ht="11.25">
      <c r="A337" s="135" t="s">
        <v>15</v>
      </c>
      <c r="B337" s="135" t="s">
        <v>1775</v>
      </c>
      <c r="C337" s="135" t="s">
        <v>1776</v>
      </c>
      <c r="D337" s="135" t="s">
        <v>1786</v>
      </c>
      <c r="E337" s="0" t="s">
        <v>1787</v>
      </c>
      <c r="F337" s="0" t="s">
        <v>862</v>
      </c>
      <c r="G337" s="0" t="s">
        <v>1788</v>
      </c>
    </row>
    <row customHeight="1" ht="11.25">
      <c r="A338" s="135" t="s">
        <v>15</v>
      </c>
      <c r="B338" s="135" t="s">
        <v>1775</v>
      </c>
      <c r="C338" s="135" t="s">
        <v>1776</v>
      </c>
      <c r="D338" s="135" t="s">
        <v>1358</v>
      </c>
      <c r="E338" s="0" t="s">
        <v>1789</v>
      </c>
      <c r="F338" s="0" t="s">
        <v>862</v>
      </c>
      <c r="G338" s="0" t="s">
        <v>1790</v>
      </c>
    </row>
    <row customHeight="1" ht="11.25">
      <c r="A339" s="135" t="s">
        <v>15</v>
      </c>
      <c r="B339" s="135" t="s">
        <v>1775</v>
      </c>
      <c r="C339" s="135" t="s">
        <v>1776</v>
      </c>
      <c r="D339" s="135" t="s">
        <v>1791</v>
      </c>
      <c r="E339" s="0" t="s">
        <v>1792</v>
      </c>
      <c r="F339" s="0" t="s">
        <v>862</v>
      </c>
      <c r="G339" s="0" t="s">
        <v>1793</v>
      </c>
    </row>
    <row customHeight="1" ht="11.25">
      <c r="A340" s="135" t="s">
        <v>15</v>
      </c>
      <c r="B340" s="135" t="s">
        <v>1775</v>
      </c>
      <c r="C340" s="135" t="s">
        <v>1776</v>
      </c>
      <c r="D340" s="135" t="s">
        <v>1794</v>
      </c>
      <c r="E340" s="0" t="s">
        <v>1795</v>
      </c>
      <c r="F340" s="0" t="s">
        <v>862</v>
      </c>
      <c r="G340" s="0" t="s">
        <v>1796</v>
      </c>
    </row>
    <row customHeight="1" ht="11.25">
      <c r="A341" s="135" t="s">
        <v>15</v>
      </c>
      <c r="B341" s="135" t="s">
        <v>1775</v>
      </c>
      <c r="C341" s="135" t="s">
        <v>1776</v>
      </c>
      <c r="D341" s="135" t="s">
        <v>1775</v>
      </c>
      <c r="E341" s="0" t="s">
        <v>1776</v>
      </c>
      <c r="F341" s="0" t="s">
        <v>558</v>
      </c>
      <c r="G341" s="0" t="s">
        <v>1797</v>
      </c>
    </row>
    <row customHeight="1" ht="11.25">
      <c r="A342" s="135" t="s">
        <v>15</v>
      </c>
      <c r="B342" s="135" t="s">
        <v>1775</v>
      </c>
      <c r="C342" s="135" t="s">
        <v>1776</v>
      </c>
      <c r="D342" s="135" t="s">
        <v>1798</v>
      </c>
      <c r="E342" s="0" t="s">
        <v>1799</v>
      </c>
      <c r="F342" s="0" t="s">
        <v>901</v>
      </c>
      <c r="G342" s="0" t="s">
        <v>1800</v>
      </c>
    </row>
    <row customHeight="1" ht="11.25">
      <c r="A343" s="135" t="s">
        <v>15</v>
      </c>
      <c r="B343" s="135" t="s">
        <v>1775</v>
      </c>
      <c r="C343" s="135" t="s">
        <v>1776</v>
      </c>
      <c r="D343" s="135" t="s">
        <v>1801</v>
      </c>
      <c r="E343" s="0" t="s">
        <v>1802</v>
      </c>
      <c r="F343" s="0" t="s">
        <v>862</v>
      </c>
      <c r="G343" s="0" t="s">
        <v>1803</v>
      </c>
    </row>
    <row customHeight="1" ht="11.25">
      <c r="A344" s="135" t="s">
        <v>15</v>
      </c>
      <c r="B344" s="135" t="s">
        <v>1775</v>
      </c>
      <c r="C344" s="135" t="s">
        <v>1776</v>
      </c>
      <c r="D344" s="135" t="s">
        <v>1804</v>
      </c>
      <c r="E344" s="0" t="s">
        <v>1805</v>
      </c>
      <c r="F344" s="0" t="s">
        <v>862</v>
      </c>
      <c r="G344" s="0" t="s">
        <v>1806</v>
      </c>
    </row>
    <row customHeight="1" ht="11.25">
      <c r="A345" s="135" t="s">
        <v>15</v>
      </c>
      <c r="B345" s="135" t="s">
        <v>1807</v>
      </c>
      <c r="C345" s="135" t="s">
        <v>1808</v>
      </c>
      <c r="D345" s="135" t="s">
        <v>1809</v>
      </c>
      <c r="E345" s="0" t="s">
        <v>1810</v>
      </c>
      <c r="F345" s="0" t="s">
        <v>862</v>
      </c>
      <c r="G345" s="0" t="s">
        <v>1811</v>
      </c>
    </row>
    <row customHeight="1" ht="11.25">
      <c r="A346" s="135" t="s">
        <v>15</v>
      </c>
      <c r="B346" s="135" t="s">
        <v>1807</v>
      </c>
      <c r="C346" s="135" t="s">
        <v>1808</v>
      </c>
      <c r="D346" s="135" t="s">
        <v>1812</v>
      </c>
      <c r="E346" s="0" t="s">
        <v>1813</v>
      </c>
      <c r="F346" s="0" t="s">
        <v>862</v>
      </c>
      <c r="G346" s="0" t="s">
        <v>1814</v>
      </c>
    </row>
    <row customHeight="1" ht="11.25">
      <c r="A347" s="135" t="s">
        <v>15</v>
      </c>
      <c r="B347" s="135" t="s">
        <v>1807</v>
      </c>
      <c r="C347" s="135" t="s">
        <v>1808</v>
      </c>
      <c r="D347" s="135" t="s">
        <v>1253</v>
      </c>
      <c r="E347" s="0" t="s">
        <v>1815</v>
      </c>
      <c r="F347" s="0" t="s">
        <v>862</v>
      </c>
      <c r="G347" s="0" t="s">
        <v>1816</v>
      </c>
    </row>
    <row customHeight="1" ht="11.25">
      <c r="A348" s="135" t="s">
        <v>15</v>
      </c>
      <c r="B348" s="135" t="s">
        <v>1807</v>
      </c>
      <c r="C348" s="135" t="s">
        <v>1808</v>
      </c>
      <c r="D348" s="135" t="s">
        <v>1328</v>
      </c>
      <c r="E348" s="0" t="s">
        <v>1817</v>
      </c>
      <c r="F348" s="0" t="s">
        <v>862</v>
      </c>
      <c r="G348" s="0" t="s">
        <v>1818</v>
      </c>
    </row>
    <row customHeight="1" ht="11.25">
      <c r="A349" s="135" t="s">
        <v>15</v>
      </c>
      <c r="B349" s="135" t="s">
        <v>1807</v>
      </c>
      <c r="C349" s="135" t="s">
        <v>1808</v>
      </c>
      <c r="D349" s="135" t="s">
        <v>1819</v>
      </c>
      <c r="E349" s="0" t="s">
        <v>1820</v>
      </c>
      <c r="F349" s="0" t="s">
        <v>862</v>
      </c>
      <c r="G349" s="0" t="s">
        <v>1821</v>
      </c>
    </row>
    <row customHeight="1" ht="11.25">
      <c r="A350" s="135" t="s">
        <v>15</v>
      </c>
      <c r="B350" s="135" t="s">
        <v>1807</v>
      </c>
      <c r="C350" s="135" t="s">
        <v>1808</v>
      </c>
      <c r="D350" s="135" t="s">
        <v>1822</v>
      </c>
      <c r="E350" s="0" t="s">
        <v>1823</v>
      </c>
      <c r="F350" s="0" t="s">
        <v>862</v>
      </c>
      <c r="G350" s="0" t="s">
        <v>1824</v>
      </c>
    </row>
    <row customHeight="1" ht="11.25">
      <c r="A351" s="135" t="s">
        <v>15</v>
      </c>
      <c r="B351" s="135" t="s">
        <v>1807</v>
      </c>
      <c r="C351" s="135" t="s">
        <v>1808</v>
      </c>
      <c r="D351" s="135" t="s">
        <v>1331</v>
      </c>
      <c r="E351" s="0" t="s">
        <v>1825</v>
      </c>
      <c r="F351" s="0" t="s">
        <v>862</v>
      </c>
      <c r="G351" s="0" t="s">
        <v>1826</v>
      </c>
    </row>
    <row customHeight="1" ht="11.25">
      <c r="A352" s="135" t="s">
        <v>15</v>
      </c>
      <c r="B352" s="135" t="s">
        <v>1807</v>
      </c>
      <c r="C352" s="135" t="s">
        <v>1808</v>
      </c>
      <c r="D352" s="135" t="s">
        <v>1827</v>
      </c>
      <c r="E352" s="0" t="s">
        <v>1828</v>
      </c>
      <c r="F352" s="0" t="s">
        <v>862</v>
      </c>
      <c r="G352" s="0" t="s">
        <v>1829</v>
      </c>
    </row>
    <row customHeight="1" ht="11.25">
      <c r="A353" s="135" t="s">
        <v>15</v>
      </c>
      <c r="B353" s="135" t="s">
        <v>1807</v>
      </c>
      <c r="C353" s="135" t="s">
        <v>1808</v>
      </c>
      <c r="D353" s="135" t="s">
        <v>1830</v>
      </c>
      <c r="E353" s="0" t="s">
        <v>1831</v>
      </c>
      <c r="F353" s="0" t="s">
        <v>862</v>
      </c>
      <c r="G353" s="0" t="s">
        <v>1832</v>
      </c>
    </row>
    <row customHeight="1" ht="11.25">
      <c r="A354" s="135" t="s">
        <v>15</v>
      </c>
      <c r="B354" s="135" t="s">
        <v>1807</v>
      </c>
      <c r="C354" s="135" t="s">
        <v>1808</v>
      </c>
      <c r="D354" s="135" t="s">
        <v>1807</v>
      </c>
      <c r="E354" s="0" t="s">
        <v>1808</v>
      </c>
      <c r="F354" s="0" t="s">
        <v>558</v>
      </c>
      <c r="G354" s="0" t="s">
        <v>1833</v>
      </c>
    </row>
    <row customHeight="1" ht="11.25">
      <c r="A355" s="135" t="s">
        <v>15</v>
      </c>
      <c r="B355" s="135" t="s">
        <v>1807</v>
      </c>
      <c r="C355" s="135" t="s">
        <v>1808</v>
      </c>
      <c r="D355" s="135" t="s">
        <v>1834</v>
      </c>
      <c r="E355" s="0" t="s">
        <v>1835</v>
      </c>
      <c r="F355" s="0" t="s">
        <v>862</v>
      </c>
      <c r="G355" s="0" t="s">
        <v>1836</v>
      </c>
    </row>
    <row customHeight="1" ht="11.25">
      <c r="A356" s="135" t="s">
        <v>15</v>
      </c>
      <c r="B356" s="135" t="s">
        <v>1837</v>
      </c>
      <c r="C356" s="135" t="s">
        <v>1838</v>
      </c>
      <c r="D356" s="135" t="s">
        <v>1839</v>
      </c>
      <c r="E356" s="0" t="s">
        <v>1840</v>
      </c>
      <c r="F356" s="0" t="s">
        <v>862</v>
      </c>
      <c r="G356" s="0" t="s">
        <v>1841</v>
      </c>
    </row>
    <row customHeight="1" ht="11.25">
      <c r="A357" s="135" t="s">
        <v>15</v>
      </c>
      <c r="B357" s="135" t="s">
        <v>1837</v>
      </c>
      <c r="C357" s="135" t="s">
        <v>1838</v>
      </c>
      <c r="D357" s="135" t="s">
        <v>1842</v>
      </c>
      <c r="E357" s="0" t="s">
        <v>1843</v>
      </c>
      <c r="F357" s="0" t="s">
        <v>862</v>
      </c>
      <c r="G357" s="0" t="s">
        <v>1844</v>
      </c>
    </row>
    <row customHeight="1" ht="11.25">
      <c r="A358" s="135" t="s">
        <v>15</v>
      </c>
      <c r="B358" s="135" t="s">
        <v>1837</v>
      </c>
      <c r="C358" s="135" t="s">
        <v>1838</v>
      </c>
      <c r="D358" s="135" t="s">
        <v>1845</v>
      </c>
      <c r="E358" s="0" t="s">
        <v>1846</v>
      </c>
      <c r="F358" s="0" t="s">
        <v>862</v>
      </c>
      <c r="G358" s="0" t="s">
        <v>1847</v>
      </c>
    </row>
    <row customHeight="1" ht="11.25">
      <c r="A359" s="135" t="s">
        <v>15</v>
      </c>
      <c r="B359" s="135" t="s">
        <v>1837</v>
      </c>
      <c r="C359" s="135" t="s">
        <v>1838</v>
      </c>
      <c r="D359" s="135" t="s">
        <v>1487</v>
      </c>
      <c r="E359" s="0" t="s">
        <v>1848</v>
      </c>
      <c r="F359" s="0" t="s">
        <v>862</v>
      </c>
      <c r="G359" s="0" t="s">
        <v>1849</v>
      </c>
    </row>
    <row customHeight="1" ht="11.25">
      <c r="A360" s="135" t="s">
        <v>15</v>
      </c>
      <c r="B360" s="135" t="s">
        <v>1837</v>
      </c>
      <c r="C360" s="135" t="s">
        <v>1838</v>
      </c>
      <c r="D360" s="135" t="s">
        <v>1231</v>
      </c>
      <c r="E360" s="0" t="s">
        <v>1850</v>
      </c>
      <c r="F360" s="0" t="s">
        <v>862</v>
      </c>
      <c r="G360" s="0" t="s">
        <v>1851</v>
      </c>
    </row>
    <row customHeight="1" ht="11.25">
      <c r="A361" s="135" t="s">
        <v>15</v>
      </c>
      <c r="B361" s="135" t="s">
        <v>1837</v>
      </c>
      <c r="C361" s="135" t="s">
        <v>1838</v>
      </c>
      <c r="D361" s="135" t="s">
        <v>1837</v>
      </c>
      <c r="E361" s="0" t="s">
        <v>1838</v>
      </c>
      <c r="F361" s="0" t="s">
        <v>558</v>
      </c>
      <c r="G361" s="0" t="s">
        <v>1852</v>
      </c>
    </row>
    <row customHeight="1" ht="11.25">
      <c r="A362" s="135" t="s">
        <v>15</v>
      </c>
      <c r="B362" s="135" t="s">
        <v>1837</v>
      </c>
      <c r="C362" s="135" t="s">
        <v>1838</v>
      </c>
      <c r="D362" s="135" t="s">
        <v>1853</v>
      </c>
      <c r="E362" s="0" t="s">
        <v>1854</v>
      </c>
      <c r="F362" s="0" t="s">
        <v>862</v>
      </c>
      <c r="G362" s="0" t="s">
        <v>1855</v>
      </c>
    </row>
    <row customHeight="1" ht="11.25">
      <c r="A363" s="135" t="s">
        <v>15</v>
      </c>
      <c r="B363" s="135" t="s">
        <v>1856</v>
      </c>
      <c r="C363" s="135" t="s">
        <v>1857</v>
      </c>
      <c r="D363" s="135" t="s">
        <v>1777</v>
      </c>
      <c r="E363" s="0" t="s">
        <v>1858</v>
      </c>
      <c r="F363" s="0" t="s">
        <v>862</v>
      </c>
      <c r="G363" s="0" t="s">
        <v>1859</v>
      </c>
    </row>
    <row customHeight="1" ht="11.25">
      <c r="A364" s="135" t="s">
        <v>15</v>
      </c>
      <c r="B364" s="135" t="s">
        <v>1856</v>
      </c>
      <c r="C364" s="135" t="s">
        <v>1857</v>
      </c>
      <c r="D364" s="135" t="s">
        <v>1860</v>
      </c>
      <c r="E364" s="0" t="s">
        <v>1861</v>
      </c>
      <c r="F364" s="0" t="s">
        <v>862</v>
      </c>
      <c r="G364" s="0" t="s">
        <v>1862</v>
      </c>
    </row>
    <row customHeight="1" ht="11.25">
      <c r="A365" s="135" t="s">
        <v>15</v>
      </c>
      <c r="B365" s="135" t="s">
        <v>1856</v>
      </c>
      <c r="C365" s="135" t="s">
        <v>1857</v>
      </c>
      <c r="D365" s="135" t="s">
        <v>1466</v>
      </c>
      <c r="E365" s="0" t="s">
        <v>1863</v>
      </c>
      <c r="F365" s="0" t="s">
        <v>862</v>
      </c>
      <c r="G365" s="0" t="s">
        <v>1864</v>
      </c>
    </row>
    <row customHeight="1" ht="11.25">
      <c r="A366" s="135" t="s">
        <v>15</v>
      </c>
      <c r="B366" s="135" t="s">
        <v>1856</v>
      </c>
      <c r="C366" s="135" t="s">
        <v>1857</v>
      </c>
      <c r="D366" s="135" t="s">
        <v>1865</v>
      </c>
      <c r="E366" s="0" t="s">
        <v>1866</v>
      </c>
      <c r="F366" s="0" t="s">
        <v>862</v>
      </c>
      <c r="G366" s="0" t="s">
        <v>1867</v>
      </c>
    </row>
    <row customHeight="1" ht="11.25">
      <c r="A367" s="135" t="s">
        <v>15</v>
      </c>
      <c r="B367" s="135" t="s">
        <v>1856</v>
      </c>
      <c r="C367" s="135" t="s">
        <v>1857</v>
      </c>
      <c r="D367" s="135" t="s">
        <v>1868</v>
      </c>
      <c r="E367" s="0" t="s">
        <v>1869</v>
      </c>
      <c r="F367" s="0" t="s">
        <v>862</v>
      </c>
      <c r="G367" s="0" t="s">
        <v>1870</v>
      </c>
    </row>
    <row customHeight="1" ht="11.25">
      <c r="A368" s="135" t="s">
        <v>15</v>
      </c>
      <c r="B368" s="135" t="s">
        <v>1856</v>
      </c>
      <c r="C368" s="135" t="s">
        <v>1857</v>
      </c>
      <c r="D368" s="135" t="s">
        <v>932</v>
      </c>
      <c r="E368" s="0" t="s">
        <v>1871</v>
      </c>
      <c r="F368" s="0" t="s">
        <v>862</v>
      </c>
      <c r="G368" s="0" t="s">
        <v>1872</v>
      </c>
    </row>
    <row customHeight="1" ht="11.25">
      <c r="A369" s="135" t="s">
        <v>15</v>
      </c>
      <c r="B369" s="135" t="s">
        <v>1856</v>
      </c>
      <c r="C369" s="135" t="s">
        <v>1857</v>
      </c>
      <c r="D369" s="135" t="s">
        <v>1873</v>
      </c>
      <c r="E369" s="0" t="s">
        <v>1874</v>
      </c>
      <c r="F369" s="0" t="s">
        <v>862</v>
      </c>
      <c r="G369" s="0" t="s">
        <v>1875</v>
      </c>
    </row>
    <row customHeight="1" ht="11.25">
      <c r="A370" s="135" t="s">
        <v>15</v>
      </c>
      <c r="B370" s="135" t="s">
        <v>1856</v>
      </c>
      <c r="C370" s="135" t="s">
        <v>1857</v>
      </c>
      <c r="D370" s="135" t="s">
        <v>1876</v>
      </c>
      <c r="E370" s="0" t="s">
        <v>1877</v>
      </c>
      <c r="F370" s="0" t="s">
        <v>862</v>
      </c>
      <c r="G370" s="0" t="s">
        <v>1878</v>
      </c>
    </row>
    <row customHeight="1" ht="11.25">
      <c r="A371" s="135" t="s">
        <v>15</v>
      </c>
      <c r="B371" s="135" t="s">
        <v>1856</v>
      </c>
      <c r="C371" s="135" t="s">
        <v>1857</v>
      </c>
      <c r="D371" s="135" t="s">
        <v>1856</v>
      </c>
      <c r="E371" s="0" t="s">
        <v>1857</v>
      </c>
      <c r="F371" s="0" t="s">
        <v>558</v>
      </c>
      <c r="G371" s="0" t="s">
        <v>1879</v>
      </c>
    </row>
    <row customHeight="1" ht="11.25">
      <c r="A372" s="135" t="s">
        <v>15</v>
      </c>
      <c r="B372" s="135" t="s">
        <v>1856</v>
      </c>
      <c r="C372" s="135" t="s">
        <v>1857</v>
      </c>
      <c r="D372" s="135" t="s">
        <v>1880</v>
      </c>
      <c r="E372" s="0" t="s">
        <v>1881</v>
      </c>
      <c r="F372" s="0" t="s">
        <v>901</v>
      </c>
      <c r="G372" s="0" t="s">
        <v>1882</v>
      </c>
    </row>
    <row customHeight="1" ht="11.25">
      <c r="A373" s="135" t="s">
        <v>15</v>
      </c>
      <c r="B373" s="135" t="s">
        <v>1856</v>
      </c>
      <c r="C373" s="135" t="s">
        <v>1857</v>
      </c>
      <c r="D373" s="135" t="s">
        <v>1883</v>
      </c>
      <c r="E373" s="0" t="s">
        <v>1884</v>
      </c>
      <c r="F373" s="0" t="s">
        <v>862</v>
      </c>
      <c r="G373" s="0" t="s">
        <v>1885</v>
      </c>
    </row>
    <row customHeight="1" ht="11.25">
      <c r="A374" s="135" t="s">
        <v>15</v>
      </c>
      <c r="B374" s="135" t="s">
        <v>1856</v>
      </c>
      <c r="C374" s="135" t="s">
        <v>1857</v>
      </c>
      <c r="D374" s="135" t="s">
        <v>1886</v>
      </c>
      <c r="E374" s="0" t="s">
        <v>1887</v>
      </c>
      <c r="F374" s="0" t="s">
        <v>862</v>
      </c>
      <c r="G374" s="0" t="s">
        <v>1888</v>
      </c>
    </row>
    <row customHeight="1" ht="11.25">
      <c r="A375" s="135" t="s">
        <v>15</v>
      </c>
      <c r="B375" s="135" t="s">
        <v>1889</v>
      </c>
      <c r="C375" s="135" t="s">
        <v>1890</v>
      </c>
      <c r="D375" s="135" t="s">
        <v>1891</v>
      </c>
      <c r="E375" s="0" t="s">
        <v>1892</v>
      </c>
      <c r="F375" s="0" t="s">
        <v>862</v>
      </c>
      <c r="G375" s="0" t="s">
        <v>1893</v>
      </c>
    </row>
    <row customHeight="1" ht="11.25">
      <c r="A376" s="135" t="s">
        <v>15</v>
      </c>
      <c r="B376" s="135" t="s">
        <v>1889</v>
      </c>
      <c r="C376" s="135" t="s">
        <v>1890</v>
      </c>
      <c r="D376" s="135" t="s">
        <v>1894</v>
      </c>
      <c r="E376" s="0" t="s">
        <v>1895</v>
      </c>
      <c r="F376" s="0" t="s">
        <v>862</v>
      </c>
      <c r="G376" s="0" t="s">
        <v>1896</v>
      </c>
    </row>
    <row customHeight="1" ht="11.25">
      <c r="A377" s="135" t="s">
        <v>15</v>
      </c>
      <c r="B377" s="135" t="s">
        <v>1889</v>
      </c>
      <c r="C377" s="135" t="s">
        <v>1890</v>
      </c>
      <c r="D377" s="135" t="s">
        <v>1897</v>
      </c>
      <c r="E377" s="0" t="s">
        <v>1898</v>
      </c>
      <c r="F377" s="0" t="s">
        <v>862</v>
      </c>
      <c r="G377" s="0" t="s">
        <v>1899</v>
      </c>
    </row>
    <row customHeight="1" ht="11.25">
      <c r="A378" s="135" t="s">
        <v>15</v>
      </c>
      <c r="B378" s="135" t="s">
        <v>1889</v>
      </c>
      <c r="C378" s="135" t="s">
        <v>1890</v>
      </c>
      <c r="D378" s="135" t="s">
        <v>1900</v>
      </c>
      <c r="E378" s="0" t="s">
        <v>1901</v>
      </c>
      <c r="F378" s="0" t="s">
        <v>862</v>
      </c>
      <c r="G378" s="0" t="s">
        <v>1902</v>
      </c>
    </row>
    <row customHeight="1" ht="11.25">
      <c r="A379" s="135" t="s">
        <v>15</v>
      </c>
      <c r="B379" s="135" t="s">
        <v>1889</v>
      </c>
      <c r="C379" s="135" t="s">
        <v>1890</v>
      </c>
      <c r="D379" s="135" t="s">
        <v>1903</v>
      </c>
      <c r="E379" s="0" t="s">
        <v>1904</v>
      </c>
      <c r="F379" s="0" t="s">
        <v>862</v>
      </c>
      <c r="G379" s="0" t="s">
        <v>1905</v>
      </c>
    </row>
    <row customHeight="1" ht="11.25">
      <c r="A380" s="135" t="s">
        <v>15</v>
      </c>
      <c r="B380" s="135" t="s">
        <v>1889</v>
      </c>
      <c r="C380" s="135" t="s">
        <v>1890</v>
      </c>
      <c r="D380" s="135" t="s">
        <v>1906</v>
      </c>
      <c r="E380" s="0" t="s">
        <v>1907</v>
      </c>
      <c r="F380" s="0" t="s">
        <v>862</v>
      </c>
      <c r="G380" s="0" t="s">
        <v>1908</v>
      </c>
    </row>
    <row customHeight="1" ht="11.25">
      <c r="A381" s="135" t="s">
        <v>15</v>
      </c>
      <c r="B381" s="135" t="s">
        <v>1889</v>
      </c>
      <c r="C381" s="135" t="s">
        <v>1890</v>
      </c>
      <c r="D381" s="135" t="s">
        <v>1909</v>
      </c>
      <c r="E381" s="0" t="s">
        <v>1910</v>
      </c>
      <c r="F381" s="0" t="s">
        <v>862</v>
      </c>
      <c r="G381" s="0" t="s">
        <v>1911</v>
      </c>
    </row>
    <row customHeight="1" ht="11.25">
      <c r="A382" s="135" t="s">
        <v>15</v>
      </c>
      <c r="B382" s="135" t="s">
        <v>1889</v>
      </c>
      <c r="C382" s="135" t="s">
        <v>1890</v>
      </c>
      <c r="D382" s="135" t="s">
        <v>1889</v>
      </c>
      <c r="E382" s="0" t="s">
        <v>1890</v>
      </c>
      <c r="F382" s="0" t="s">
        <v>558</v>
      </c>
      <c r="G382" s="0" t="s">
        <v>1912</v>
      </c>
    </row>
    <row customHeight="1" ht="11.25">
      <c r="A383" s="135" t="s">
        <v>15</v>
      </c>
      <c r="B383" s="135" t="s">
        <v>1889</v>
      </c>
      <c r="C383" s="135" t="s">
        <v>1890</v>
      </c>
      <c r="D383" s="135" t="s">
        <v>1913</v>
      </c>
      <c r="E383" s="0" t="s">
        <v>1914</v>
      </c>
      <c r="F383" s="0" t="s">
        <v>901</v>
      </c>
      <c r="G383" s="0" t="s">
        <v>1915</v>
      </c>
    </row>
    <row customHeight="1" ht="11.25">
      <c r="A384" s="135" t="s">
        <v>15</v>
      </c>
      <c r="B384" s="135" t="s">
        <v>1889</v>
      </c>
      <c r="C384" s="135" t="s">
        <v>1890</v>
      </c>
      <c r="D384" s="135" t="s">
        <v>1916</v>
      </c>
      <c r="E384" s="0" t="s">
        <v>1917</v>
      </c>
      <c r="F384" s="0" t="s">
        <v>862</v>
      </c>
      <c r="G384" s="0" t="s">
        <v>1918</v>
      </c>
    </row>
    <row customHeight="1" ht="11.25">
      <c r="A385" s="135" t="s">
        <v>15</v>
      </c>
      <c r="B385" s="135" t="s">
        <v>1889</v>
      </c>
      <c r="C385" s="135" t="s">
        <v>1890</v>
      </c>
      <c r="D385" s="135" t="s">
        <v>1919</v>
      </c>
      <c r="E385" s="0" t="s">
        <v>1920</v>
      </c>
      <c r="F385" s="0" t="s">
        <v>862</v>
      </c>
      <c r="G385" s="0" t="s">
        <v>1921</v>
      </c>
    </row>
    <row customHeight="1" ht="11.25">
      <c r="A386" s="135" t="s">
        <v>15</v>
      </c>
      <c r="B386" s="135" t="s">
        <v>1922</v>
      </c>
      <c r="C386" s="135" t="s">
        <v>1923</v>
      </c>
      <c r="D386" s="135" t="s">
        <v>1924</v>
      </c>
      <c r="E386" s="0" t="s">
        <v>1925</v>
      </c>
      <c r="F386" s="0" t="s">
        <v>862</v>
      </c>
      <c r="G386" s="0" t="s">
        <v>1926</v>
      </c>
    </row>
    <row customHeight="1" ht="11.25">
      <c r="A387" s="135" t="s">
        <v>15</v>
      </c>
      <c r="B387" s="135" t="s">
        <v>1922</v>
      </c>
      <c r="C387" s="135" t="s">
        <v>1923</v>
      </c>
      <c r="D387" s="135" t="s">
        <v>1922</v>
      </c>
      <c r="E387" s="0" t="s">
        <v>1923</v>
      </c>
      <c r="F387" s="0" t="s">
        <v>558</v>
      </c>
      <c r="G387" s="0" t="s">
        <v>1927</v>
      </c>
    </row>
    <row customHeight="1" ht="11.25">
      <c r="A388" s="135" t="s">
        <v>15</v>
      </c>
      <c r="B388" s="135" t="s">
        <v>1922</v>
      </c>
      <c r="C388" s="135" t="s">
        <v>1923</v>
      </c>
      <c r="D388" s="135" t="s">
        <v>1928</v>
      </c>
      <c r="E388" s="0" t="s">
        <v>1929</v>
      </c>
      <c r="F388" s="0" t="s">
        <v>862</v>
      </c>
      <c r="G388" s="0" t="s">
        <v>1930</v>
      </c>
    </row>
    <row customHeight="1" ht="11.25">
      <c r="A389" s="135" t="s">
        <v>15</v>
      </c>
      <c r="B389" s="135" t="s">
        <v>1922</v>
      </c>
      <c r="C389" s="135" t="s">
        <v>1923</v>
      </c>
      <c r="D389" s="135" t="s">
        <v>1931</v>
      </c>
      <c r="E389" s="0" t="s">
        <v>1932</v>
      </c>
      <c r="F389" s="0" t="s">
        <v>862</v>
      </c>
      <c r="G389" s="0" t="s">
        <v>1933</v>
      </c>
    </row>
    <row customHeight="1" ht="11.25">
      <c r="A390" s="135" t="s">
        <v>15</v>
      </c>
      <c r="B390" s="135" t="s">
        <v>1934</v>
      </c>
      <c r="C390" s="135" t="s">
        <v>1935</v>
      </c>
      <c r="D390" s="135" t="s">
        <v>1936</v>
      </c>
      <c r="E390" s="0" t="s">
        <v>1937</v>
      </c>
      <c r="F390" s="0" t="s">
        <v>862</v>
      </c>
      <c r="G390" s="0" t="s">
        <v>1938</v>
      </c>
    </row>
    <row customHeight="1" ht="11.25">
      <c r="A391" s="135" t="s">
        <v>15</v>
      </c>
      <c r="B391" s="135" t="s">
        <v>1934</v>
      </c>
      <c r="C391" s="135" t="s">
        <v>1935</v>
      </c>
      <c r="D391" s="135" t="s">
        <v>1939</v>
      </c>
      <c r="E391" s="0" t="s">
        <v>1940</v>
      </c>
      <c r="F391" s="0" t="s">
        <v>862</v>
      </c>
      <c r="G391" s="0" t="s">
        <v>1941</v>
      </c>
    </row>
    <row customHeight="1" ht="11.25">
      <c r="A392" s="135" t="s">
        <v>15</v>
      </c>
      <c r="B392" s="135" t="s">
        <v>1934</v>
      </c>
      <c r="C392" s="135" t="s">
        <v>1935</v>
      </c>
      <c r="D392" s="135" t="s">
        <v>1942</v>
      </c>
      <c r="E392" s="0" t="s">
        <v>1943</v>
      </c>
      <c r="F392" s="0" t="s">
        <v>862</v>
      </c>
      <c r="G392" s="0" t="s">
        <v>1944</v>
      </c>
    </row>
    <row customHeight="1" ht="11.25">
      <c r="A393" s="135" t="s">
        <v>15</v>
      </c>
      <c r="B393" s="135" t="s">
        <v>1934</v>
      </c>
      <c r="C393" s="135" t="s">
        <v>1935</v>
      </c>
      <c r="D393" s="135" t="s">
        <v>1945</v>
      </c>
      <c r="E393" s="0" t="s">
        <v>1946</v>
      </c>
      <c r="F393" s="0" t="s">
        <v>862</v>
      </c>
      <c r="G393" s="0" t="s">
        <v>1947</v>
      </c>
    </row>
    <row customHeight="1" ht="11.25">
      <c r="A394" s="135" t="s">
        <v>15</v>
      </c>
      <c r="B394" s="135" t="s">
        <v>1934</v>
      </c>
      <c r="C394" s="135" t="s">
        <v>1935</v>
      </c>
      <c r="D394" s="135" t="s">
        <v>1948</v>
      </c>
      <c r="E394" s="0" t="s">
        <v>1949</v>
      </c>
      <c r="F394" s="0" t="s">
        <v>862</v>
      </c>
      <c r="G394" s="0" t="s">
        <v>1950</v>
      </c>
    </row>
    <row customHeight="1" ht="11.25">
      <c r="A395" s="135" t="s">
        <v>15</v>
      </c>
      <c r="B395" s="135" t="s">
        <v>1934</v>
      </c>
      <c r="C395" s="135" t="s">
        <v>1935</v>
      </c>
      <c r="D395" s="135" t="s">
        <v>1951</v>
      </c>
      <c r="E395" s="0" t="s">
        <v>1952</v>
      </c>
      <c r="F395" s="0" t="s">
        <v>862</v>
      </c>
      <c r="G395" s="0" t="s">
        <v>1953</v>
      </c>
    </row>
    <row customHeight="1" ht="11.25">
      <c r="A396" s="135" t="s">
        <v>15</v>
      </c>
      <c r="B396" s="135" t="s">
        <v>1934</v>
      </c>
      <c r="C396" s="135" t="s">
        <v>1935</v>
      </c>
      <c r="D396" s="135" t="s">
        <v>1295</v>
      </c>
      <c r="E396" s="0" t="s">
        <v>1954</v>
      </c>
      <c r="F396" s="0" t="s">
        <v>862</v>
      </c>
      <c r="G396" s="0" t="s">
        <v>1955</v>
      </c>
    </row>
    <row customHeight="1" ht="11.25">
      <c r="A397" s="135" t="s">
        <v>15</v>
      </c>
      <c r="B397" s="135" t="s">
        <v>1934</v>
      </c>
      <c r="C397" s="135" t="s">
        <v>1935</v>
      </c>
      <c r="D397" s="135" t="s">
        <v>1956</v>
      </c>
      <c r="E397" s="0" t="s">
        <v>1957</v>
      </c>
      <c r="F397" s="0" t="s">
        <v>862</v>
      </c>
      <c r="G397" s="0" t="s">
        <v>1958</v>
      </c>
    </row>
    <row customHeight="1" ht="11.25">
      <c r="A398" s="135" t="s">
        <v>15</v>
      </c>
      <c r="B398" s="135" t="s">
        <v>1934</v>
      </c>
      <c r="C398" s="135" t="s">
        <v>1935</v>
      </c>
      <c r="D398" s="135" t="s">
        <v>1959</v>
      </c>
      <c r="E398" s="0" t="s">
        <v>1960</v>
      </c>
      <c r="F398" s="0" t="s">
        <v>862</v>
      </c>
      <c r="G398" s="0" t="s">
        <v>1961</v>
      </c>
    </row>
    <row customHeight="1" ht="11.25">
      <c r="A399" s="135" t="s">
        <v>15</v>
      </c>
      <c r="B399" s="135" t="s">
        <v>1934</v>
      </c>
      <c r="C399" s="135" t="s">
        <v>1935</v>
      </c>
      <c r="D399" s="135" t="s">
        <v>1934</v>
      </c>
      <c r="E399" s="0" t="s">
        <v>1935</v>
      </c>
      <c r="F399" s="0" t="s">
        <v>558</v>
      </c>
      <c r="G399" s="0" t="s">
        <v>1962</v>
      </c>
    </row>
    <row customHeight="1" ht="11.25">
      <c r="A400" s="135" t="s">
        <v>15</v>
      </c>
      <c r="B400" s="135" t="s">
        <v>1934</v>
      </c>
      <c r="C400" s="135" t="s">
        <v>1935</v>
      </c>
      <c r="D400" s="135" t="s">
        <v>1963</v>
      </c>
      <c r="E400" s="0" t="s">
        <v>1964</v>
      </c>
      <c r="F400" s="0" t="s">
        <v>862</v>
      </c>
      <c r="G400" s="0" t="s">
        <v>1965</v>
      </c>
    </row>
    <row customHeight="1" ht="11.25">
      <c r="A401" s="135" t="s">
        <v>15</v>
      </c>
      <c r="B401" s="135" t="s">
        <v>1966</v>
      </c>
      <c r="C401" s="135" t="s">
        <v>1967</v>
      </c>
      <c r="D401" s="135" t="s">
        <v>1968</v>
      </c>
      <c r="E401" s="0" t="s">
        <v>1969</v>
      </c>
      <c r="F401" s="0" t="s">
        <v>862</v>
      </c>
      <c r="G401" s="0" t="s">
        <v>1970</v>
      </c>
    </row>
    <row customHeight="1" ht="11.25">
      <c r="A402" s="135" t="s">
        <v>15</v>
      </c>
      <c r="B402" s="135" t="s">
        <v>1966</v>
      </c>
      <c r="C402" s="135" t="s">
        <v>1967</v>
      </c>
      <c r="D402" s="135" t="s">
        <v>1971</v>
      </c>
      <c r="E402" s="0" t="s">
        <v>1972</v>
      </c>
      <c r="F402" s="0" t="s">
        <v>862</v>
      </c>
      <c r="G402" s="0" t="s">
        <v>1973</v>
      </c>
    </row>
    <row customHeight="1" ht="11.25">
      <c r="A403" s="135" t="s">
        <v>15</v>
      </c>
      <c r="B403" s="135" t="s">
        <v>1966</v>
      </c>
      <c r="C403" s="135" t="s">
        <v>1967</v>
      </c>
      <c r="D403" s="135" t="s">
        <v>1974</v>
      </c>
      <c r="E403" s="0" t="s">
        <v>1975</v>
      </c>
      <c r="F403" s="0" t="s">
        <v>862</v>
      </c>
      <c r="G403" s="0" t="s">
        <v>1976</v>
      </c>
    </row>
    <row customHeight="1" ht="11.25">
      <c r="A404" s="135" t="s">
        <v>15</v>
      </c>
      <c r="B404" s="135" t="s">
        <v>1966</v>
      </c>
      <c r="C404" s="135" t="s">
        <v>1967</v>
      </c>
      <c r="D404" s="135" t="s">
        <v>1977</v>
      </c>
      <c r="E404" s="0" t="s">
        <v>1978</v>
      </c>
      <c r="F404" s="0" t="s">
        <v>862</v>
      </c>
      <c r="G404" s="0" t="s">
        <v>1979</v>
      </c>
    </row>
    <row customHeight="1" ht="11.25">
      <c r="A405" s="135" t="s">
        <v>15</v>
      </c>
      <c r="B405" s="135" t="s">
        <v>1966</v>
      </c>
      <c r="C405" s="135" t="s">
        <v>1967</v>
      </c>
      <c r="D405" s="135" t="s">
        <v>1980</v>
      </c>
      <c r="E405" s="0" t="s">
        <v>1981</v>
      </c>
      <c r="F405" s="0" t="s">
        <v>862</v>
      </c>
      <c r="G405" s="0" t="s">
        <v>1982</v>
      </c>
    </row>
    <row customHeight="1" ht="11.25">
      <c r="A406" s="135" t="s">
        <v>15</v>
      </c>
      <c r="B406" s="135" t="s">
        <v>1966</v>
      </c>
      <c r="C406" s="135" t="s">
        <v>1967</v>
      </c>
      <c r="D406" s="135" t="s">
        <v>1983</v>
      </c>
      <c r="E406" s="0" t="s">
        <v>1984</v>
      </c>
      <c r="F406" s="0" t="s">
        <v>862</v>
      </c>
      <c r="G406" s="0" t="s">
        <v>1985</v>
      </c>
    </row>
    <row customHeight="1" ht="11.25">
      <c r="A407" s="135" t="s">
        <v>15</v>
      </c>
      <c r="B407" s="135" t="s">
        <v>1966</v>
      </c>
      <c r="C407" s="135" t="s">
        <v>1967</v>
      </c>
      <c r="D407" s="135" t="s">
        <v>1395</v>
      </c>
      <c r="E407" s="0" t="s">
        <v>1986</v>
      </c>
      <c r="F407" s="0" t="s">
        <v>862</v>
      </c>
      <c r="G407" s="0" t="s">
        <v>1987</v>
      </c>
    </row>
    <row customHeight="1" ht="11.25">
      <c r="A408" s="135" t="s">
        <v>15</v>
      </c>
      <c r="B408" s="135" t="s">
        <v>1966</v>
      </c>
      <c r="C408" s="135" t="s">
        <v>1967</v>
      </c>
      <c r="D408" s="135" t="s">
        <v>1988</v>
      </c>
      <c r="E408" s="0" t="s">
        <v>1989</v>
      </c>
      <c r="F408" s="0" t="s">
        <v>862</v>
      </c>
      <c r="G408" s="0" t="s">
        <v>1990</v>
      </c>
    </row>
    <row customHeight="1" ht="11.25">
      <c r="A409" s="135" t="s">
        <v>15</v>
      </c>
      <c r="B409" s="135" t="s">
        <v>1966</v>
      </c>
      <c r="C409" s="135" t="s">
        <v>1967</v>
      </c>
      <c r="D409" s="135" t="s">
        <v>1801</v>
      </c>
      <c r="E409" s="0" t="s">
        <v>1991</v>
      </c>
      <c r="F409" s="0" t="s">
        <v>862</v>
      </c>
      <c r="G409" s="0" t="s">
        <v>1992</v>
      </c>
    </row>
    <row customHeight="1" ht="11.25">
      <c r="A410" s="135" t="s">
        <v>15</v>
      </c>
      <c r="B410" s="135" t="s">
        <v>1966</v>
      </c>
      <c r="C410" s="135" t="s">
        <v>1967</v>
      </c>
      <c r="D410" s="135" t="s">
        <v>1966</v>
      </c>
      <c r="E410" s="0" t="s">
        <v>1967</v>
      </c>
      <c r="F410" s="0" t="s">
        <v>558</v>
      </c>
      <c r="G410" s="0" t="s">
        <v>1993</v>
      </c>
    </row>
    <row customHeight="1" ht="11.25">
      <c r="A411" s="135" t="s">
        <v>15</v>
      </c>
      <c r="B411" s="135" t="s">
        <v>1966</v>
      </c>
      <c r="C411" s="135" t="s">
        <v>1967</v>
      </c>
      <c r="D411" s="135" t="s">
        <v>1994</v>
      </c>
      <c r="E411" s="0" t="s">
        <v>1995</v>
      </c>
      <c r="F411" s="0" t="s">
        <v>862</v>
      </c>
      <c r="G411" s="0" t="s">
        <v>1996</v>
      </c>
    </row>
    <row customHeight="1" ht="11.25">
      <c r="A412" s="135" t="s">
        <v>15</v>
      </c>
      <c r="B412" s="135" t="s">
        <v>1966</v>
      </c>
      <c r="C412" s="135" t="s">
        <v>1967</v>
      </c>
      <c r="D412" s="135" t="s">
        <v>1997</v>
      </c>
      <c r="E412" s="0" t="s">
        <v>1998</v>
      </c>
      <c r="F412" s="0" t="s">
        <v>862</v>
      </c>
      <c r="G412" s="0" t="s">
        <v>1999</v>
      </c>
    </row>
    <row customHeight="1" ht="11.25">
      <c r="A413" s="135" t="s">
        <v>15</v>
      </c>
      <c r="B413" s="135" t="s">
        <v>2000</v>
      </c>
      <c r="C413" s="135" t="s">
        <v>2001</v>
      </c>
      <c r="D413" s="135" t="s">
        <v>2002</v>
      </c>
      <c r="E413" s="0" t="s">
        <v>2003</v>
      </c>
      <c r="F413" s="0" t="s">
        <v>862</v>
      </c>
      <c r="G413" s="0" t="s">
        <v>2004</v>
      </c>
    </row>
    <row customHeight="1" ht="11.25">
      <c r="A414" s="135" t="s">
        <v>15</v>
      </c>
      <c r="B414" s="135" t="s">
        <v>2000</v>
      </c>
      <c r="C414" s="135" t="s">
        <v>2001</v>
      </c>
      <c r="D414" s="135" t="s">
        <v>2005</v>
      </c>
      <c r="E414" s="0" t="s">
        <v>2006</v>
      </c>
      <c r="F414" s="0" t="s">
        <v>862</v>
      </c>
      <c r="G414" s="0" t="s">
        <v>2007</v>
      </c>
    </row>
    <row customHeight="1" ht="11.25">
      <c r="A415" s="135" t="s">
        <v>15</v>
      </c>
      <c r="B415" s="135" t="s">
        <v>2000</v>
      </c>
      <c r="C415" s="135" t="s">
        <v>2001</v>
      </c>
      <c r="D415" s="135" t="s">
        <v>1587</v>
      </c>
      <c r="E415" s="0" t="s">
        <v>2008</v>
      </c>
      <c r="F415" s="0" t="s">
        <v>862</v>
      </c>
      <c r="G415" s="0" t="s">
        <v>2009</v>
      </c>
    </row>
    <row customHeight="1" ht="11.25">
      <c r="A416" s="135" t="s">
        <v>15</v>
      </c>
      <c r="B416" s="135" t="s">
        <v>2000</v>
      </c>
      <c r="C416" s="135" t="s">
        <v>2001</v>
      </c>
      <c r="D416" s="135" t="s">
        <v>2010</v>
      </c>
      <c r="E416" s="0" t="s">
        <v>2011</v>
      </c>
      <c r="F416" s="0" t="s">
        <v>862</v>
      </c>
      <c r="G416" s="0" t="s">
        <v>2012</v>
      </c>
    </row>
    <row customHeight="1" ht="11.25">
      <c r="A417" s="135" t="s">
        <v>15</v>
      </c>
      <c r="B417" s="135" t="s">
        <v>2000</v>
      </c>
      <c r="C417" s="135" t="s">
        <v>2001</v>
      </c>
      <c r="D417" s="135" t="s">
        <v>2013</v>
      </c>
      <c r="E417" s="0" t="s">
        <v>2014</v>
      </c>
      <c r="F417" s="0" t="s">
        <v>862</v>
      </c>
      <c r="G417" s="0" t="s">
        <v>2015</v>
      </c>
    </row>
    <row customHeight="1" ht="11.25">
      <c r="A418" s="135" t="s">
        <v>15</v>
      </c>
      <c r="B418" s="135" t="s">
        <v>2000</v>
      </c>
      <c r="C418" s="135" t="s">
        <v>2001</v>
      </c>
      <c r="D418" s="135" t="s">
        <v>2016</v>
      </c>
      <c r="E418" s="0" t="s">
        <v>2017</v>
      </c>
      <c r="F418" s="0" t="s">
        <v>862</v>
      </c>
      <c r="G418" s="0" t="s">
        <v>29</v>
      </c>
    </row>
    <row customHeight="1" ht="11.25">
      <c r="A419" s="135" t="s">
        <v>15</v>
      </c>
      <c r="B419" s="135" t="s">
        <v>2000</v>
      </c>
      <c r="C419" s="135" t="s">
        <v>2001</v>
      </c>
      <c r="D419" s="135" t="s">
        <v>2018</v>
      </c>
      <c r="E419" s="0" t="s">
        <v>2019</v>
      </c>
      <c r="F419" s="0" t="s">
        <v>862</v>
      </c>
      <c r="G419" s="0" t="s">
        <v>2020</v>
      </c>
    </row>
    <row customHeight="1" ht="11.25">
      <c r="A420" s="135" t="s">
        <v>15</v>
      </c>
      <c r="B420" s="135" t="s">
        <v>2000</v>
      </c>
      <c r="C420" s="135" t="s">
        <v>2001</v>
      </c>
      <c r="D420" s="135" t="s">
        <v>2000</v>
      </c>
      <c r="E420" s="0" t="s">
        <v>2001</v>
      </c>
      <c r="F420" s="0" t="s">
        <v>558</v>
      </c>
      <c r="G420" s="0" t="s">
        <v>2021</v>
      </c>
    </row>
    <row customHeight="1" ht="11.25">
      <c r="A421" s="135" t="s">
        <v>15</v>
      </c>
      <c r="B421" s="135" t="s">
        <v>2000</v>
      </c>
      <c r="C421" s="135" t="s">
        <v>2001</v>
      </c>
      <c r="D421" s="135" t="s">
        <v>2022</v>
      </c>
      <c r="E421" s="0" t="s">
        <v>2023</v>
      </c>
      <c r="F421" s="0" t="s">
        <v>1283</v>
      </c>
      <c r="G421" s="0" t="s">
        <v>2024</v>
      </c>
    </row>
    <row customHeight="1" ht="11.25">
      <c r="A422" s="135" t="s">
        <v>15</v>
      </c>
      <c r="B422" s="135" t="s">
        <v>2025</v>
      </c>
      <c r="C422" s="135" t="s">
        <v>2026</v>
      </c>
      <c r="D422" s="135" t="s">
        <v>1228</v>
      </c>
      <c r="E422" s="0" t="s">
        <v>2027</v>
      </c>
      <c r="F422" s="0" t="s">
        <v>862</v>
      </c>
      <c r="G422" s="0" t="s">
        <v>2028</v>
      </c>
    </row>
    <row customHeight="1" ht="11.25">
      <c r="A423" s="135" t="s">
        <v>15</v>
      </c>
      <c r="B423" s="135" t="s">
        <v>2025</v>
      </c>
      <c r="C423" s="135" t="s">
        <v>2026</v>
      </c>
      <c r="D423" s="135" t="s">
        <v>2029</v>
      </c>
      <c r="E423" s="0" t="s">
        <v>2030</v>
      </c>
      <c r="F423" s="0" t="s">
        <v>862</v>
      </c>
      <c r="G423" s="0" t="s">
        <v>2031</v>
      </c>
    </row>
    <row customHeight="1" ht="11.25">
      <c r="A424" s="135" t="s">
        <v>15</v>
      </c>
      <c r="B424" s="135" t="s">
        <v>2025</v>
      </c>
      <c r="C424" s="135" t="s">
        <v>2026</v>
      </c>
      <c r="D424" s="135" t="s">
        <v>1395</v>
      </c>
      <c r="E424" s="0" t="s">
        <v>2032</v>
      </c>
      <c r="F424" s="0" t="s">
        <v>862</v>
      </c>
      <c r="G424" s="0" t="s">
        <v>2033</v>
      </c>
    </row>
    <row customHeight="1" ht="11.25">
      <c r="A425" s="135" t="s">
        <v>15</v>
      </c>
      <c r="B425" s="135" t="s">
        <v>2025</v>
      </c>
      <c r="C425" s="135" t="s">
        <v>2026</v>
      </c>
      <c r="D425" s="135" t="s">
        <v>2034</v>
      </c>
      <c r="E425" s="0" t="s">
        <v>2035</v>
      </c>
      <c r="F425" s="0" t="s">
        <v>862</v>
      </c>
      <c r="G425" s="0" t="s">
        <v>2036</v>
      </c>
    </row>
    <row customHeight="1" ht="11.25">
      <c r="A426" s="135" t="s">
        <v>15</v>
      </c>
      <c r="B426" s="135" t="s">
        <v>2025</v>
      </c>
      <c r="C426" s="135" t="s">
        <v>2026</v>
      </c>
      <c r="D426" s="135" t="s">
        <v>2037</v>
      </c>
      <c r="E426" s="0" t="s">
        <v>2038</v>
      </c>
      <c r="F426" s="0" t="s">
        <v>862</v>
      </c>
      <c r="G426" s="0" t="s">
        <v>2039</v>
      </c>
    </row>
    <row customHeight="1" ht="11.25">
      <c r="A427" s="135" t="s">
        <v>15</v>
      </c>
      <c r="B427" s="135" t="s">
        <v>2025</v>
      </c>
      <c r="C427" s="135" t="s">
        <v>2026</v>
      </c>
      <c r="D427" s="135" t="s">
        <v>2040</v>
      </c>
      <c r="E427" s="0" t="s">
        <v>2041</v>
      </c>
      <c r="F427" s="0" t="s">
        <v>862</v>
      </c>
      <c r="G427" s="0" t="s">
        <v>2042</v>
      </c>
    </row>
    <row customHeight="1" ht="11.25">
      <c r="A428" s="135" t="s">
        <v>15</v>
      </c>
      <c r="B428" s="135" t="s">
        <v>2025</v>
      </c>
      <c r="C428" s="135" t="s">
        <v>2026</v>
      </c>
      <c r="D428" s="135" t="s">
        <v>2043</v>
      </c>
      <c r="E428" s="0" t="s">
        <v>2044</v>
      </c>
      <c r="F428" s="0" t="s">
        <v>862</v>
      </c>
      <c r="G428" s="0" t="s">
        <v>2045</v>
      </c>
    </row>
    <row customHeight="1" ht="11.25">
      <c r="A429" s="135" t="s">
        <v>15</v>
      </c>
      <c r="B429" s="135" t="s">
        <v>2025</v>
      </c>
      <c r="C429" s="135" t="s">
        <v>2026</v>
      </c>
      <c r="D429" s="135" t="s">
        <v>2025</v>
      </c>
      <c r="E429" s="0" t="s">
        <v>2026</v>
      </c>
      <c r="F429" s="0" t="s">
        <v>558</v>
      </c>
      <c r="G429" s="0" t="s">
        <v>2046</v>
      </c>
    </row>
    <row customHeight="1" ht="11.25">
      <c r="A430" s="135" t="s">
        <v>15</v>
      </c>
      <c r="B430" s="135" t="s">
        <v>2025</v>
      </c>
      <c r="C430" s="135" t="s">
        <v>2026</v>
      </c>
      <c r="D430" s="135" t="s">
        <v>2047</v>
      </c>
      <c r="E430" s="0" t="s">
        <v>2048</v>
      </c>
      <c r="F430" s="0" t="s">
        <v>862</v>
      </c>
      <c r="G430" s="0" t="s">
        <v>2049</v>
      </c>
    </row>
    <row customHeight="1" ht="11.25">
      <c r="A431" s="135" t="s">
        <v>15</v>
      </c>
      <c r="B431" s="135" t="s">
        <v>2025</v>
      </c>
      <c r="C431" s="135" t="s">
        <v>2026</v>
      </c>
      <c r="D431" s="135" t="s">
        <v>1886</v>
      </c>
      <c r="E431" s="0" t="s">
        <v>2050</v>
      </c>
      <c r="F431" s="0" t="s">
        <v>862</v>
      </c>
      <c r="G431" s="0" t="s">
        <v>2051</v>
      </c>
    </row>
    <row customHeight="1" ht="11.25">
      <c r="A432" s="135" t="s">
        <v>15</v>
      </c>
      <c r="B432" s="135" t="s">
        <v>2052</v>
      </c>
      <c r="C432" s="135" t="s">
        <v>2053</v>
      </c>
      <c r="D432" s="135" t="s">
        <v>1253</v>
      </c>
      <c r="E432" s="0" t="s">
        <v>2054</v>
      </c>
      <c r="F432" s="0" t="s">
        <v>862</v>
      </c>
      <c r="G432" s="0" t="s">
        <v>2055</v>
      </c>
    </row>
    <row customHeight="1" ht="11.25">
      <c r="A433" s="135" t="s">
        <v>15</v>
      </c>
      <c r="B433" s="135" t="s">
        <v>2052</v>
      </c>
      <c r="C433" s="135" t="s">
        <v>2053</v>
      </c>
      <c r="D433" s="135" t="s">
        <v>2056</v>
      </c>
      <c r="E433" s="0" t="s">
        <v>2057</v>
      </c>
      <c r="F433" s="0" t="s">
        <v>862</v>
      </c>
      <c r="G433" s="0" t="s">
        <v>2058</v>
      </c>
    </row>
    <row customHeight="1" ht="11.25">
      <c r="A434" s="135" t="s">
        <v>15</v>
      </c>
      <c r="B434" s="135" t="s">
        <v>2052</v>
      </c>
      <c r="C434" s="135" t="s">
        <v>2053</v>
      </c>
      <c r="D434" s="135" t="s">
        <v>2059</v>
      </c>
      <c r="E434" s="0" t="s">
        <v>2060</v>
      </c>
      <c r="F434" s="0" t="s">
        <v>862</v>
      </c>
      <c r="G434" s="0" t="s">
        <v>2061</v>
      </c>
    </row>
    <row customHeight="1" ht="11.25">
      <c r="A435" s="135" t="s">
        <v>15</v>
      </c>
      <c r="B435" s="135" t="s">
        <v>2052</v>
      </c>
      <c r="C435" s="135" t="s">
        <v>2053</v>
      </c>
      <c r="D435" s="135" t="s">
        <v>2062</v>
      </c>
      <c r="E435" s="0" t="s">
        <v>2063</v>
      </c>
      <c r="F435" s="0" t="s">
        <v>862</v>
      </c>
      <c r="G435" s="0" t="s">
        <v>2064</v>
      </c>
    </row>
    <row customHeight="1" ht="11.25">
      <c r="A436" s="135" t="s">
        <v>15</v>
      </c>
      <c r="B436" s="135" t="s">
        <v>2052</v>
      </c>
      <c r="C436" s="135" t="s">
        <v>2053</v>
      </c>
      <c r="D436" s="135" t="s">
        <v>2065</v>
      </c>
      <c r="E436" s="0" t="s">
        <v>2066</v>
      </c>
      <c r="F436" s="0" t="s">
        <v>862</v>
      </c>
      <c r="G436" s="0" t="s">
        <v>2067</v>
      </c>
    </row>
    <row customHeight="1" ht="11.25">
      <c r="A437" s="135" t="s">
        <v>15</v>
      </c>
      <c r="B437" s="135" t="s">
        <v>2052</v>
      </c>
      <c r="C437" s="135" t="s">
        <v>2053</v>
      </c>
      <c r="D437" s="135" t="s">
        <v>2068</v>
      </c>
      <c r="E437" s="0" t="s">
        <v>2069</v>
      </c>
      <c r="F437" s="0" t="s">
        <v>862</v>
      </c>
      <c r="G437" s="0" t="s">
        <v>2070</v>
      </c>
    </row>
    <row customHeight="1" ht="11.25">
      <c r="A438" s="135" t="s">
        <v>15</v>
      </c>
      <c r="B438" s="135" t="s">
        <v>2052</v>
      </c>
      <c r="C438" s="135" t="s">
        <v>2053</v>
      </c>
      <c r="D438" s="135" t="s">
        <v>2052</v>
      </c>
      <c r="E438" s="0" t="s">
        <v>2053</v>
      </c>
      <c r="F438" s="0" t="s">
        <v>558</v>
      </c>
      <c r="G438" s="0" t="s">
        <v>2071</v>
      </c>
    </row>
    <row customHeight="1" ht="11.25">
      <c r="A439" s="135" t="s">
        <v>15</v>
      </c>
      <c r="B439" s="135" t="s">
        <v>2052</v>
      </c>
      <c r="C439" s="135" t="s">
        <v>2053</v>
      </c>
      <c r="D439" s="135" t="s">
        <v>2072</v>
      </c>
      <c r="E439" s="0" t="s">
        <v>2073</v>
      </c>
      <c r="F439" s="0" t="s">
        <v>901</v>
      </c>
      <c r="G439" s="0" t="s">
        <v>2074</v>
      </c>
    </row>
    <row customHeight="1" ht="11.25">
      <c r="A440" s="135" t="s">
        <v>15</v>
      </c>
      <c r="B440" s="135" t="s">
        <v>2075</v>
      </c>
      <c r="C440" s="135" t="s">
        <v>2076</v>
      </c>
      <c r="D440" s="135" t="s">
        <v>2077</v>
      </c>
      <c r="E440" s="0" t="s">
        <v>2078</v>
      </c>
      <c r="F440" s="0" t="s">
        <v>862</v>
      </c>
      <c r="G440" s="0" t="s">
        <v>2079</v>
      </c>
    </row>
    <row customHeight="1" ht="11.25">
      <c r="A441" s="135" t="s">
        <v>15</v>
      </c>
      <c r="B441" s="135" t="s">
        <v>2075</v>
      </c>
      <c r="C441" s="135" t="s">
        <v>2076</v>
      </c>
      <c r="D441" s="135" t="s">
        <v>1189</v>
      </c>
      <c r="E441" s="0" t="s">
        <v>2080</v>
      </c>
      <c r="F441" s="0" t="s">
        <v>862</v>
      </c>
      <c r="G441" s="0" t="s">
        <v>2081</v>
      </c>
    </row>
    <row customHeight="1" ht="11.25">
      <c r="A442" s="135" t="s">
        <v>15</v>
      </c>
      <c r="B442" s="135" t="s">
        <v>2075</v>
      </c>
      <c r="C442" s="135" t="s">
        <v>2076</v>
      </c>
      <c r="D442" s="135" t="s">
        <v>2082</v>
      </c>
      <c r="E442" s="0" t="s">
        <v>2083</v>
      </c>
      <c r="F442" s="0" t="s">
        <v>862</v>
      </c>
      <c r="G442" s="0" t="s">
        <v>2084</v>
      </c>
    </row>
    <row customHeight="1" ht="11.25">
      <c r="A443" s="135" t="s">
        <v>15</v>
      </c>
      <c r="B443" s="135" t="s">
        <v>2075</v>
      </c>
      <c r="C443" s="135" t="s">
        <v>2076</v>
      </c>
      <c r="D443" s="135" t="s">
        <v>1231</v>
      </c>
      <c r="E443" s="0" t="s">
        <v>2085</v>
      </c>
      <c r="F443" s="0" t="s">
        <v>862</v>
      </c>
      <c r="G443" s="0" t="s">
        <v>2086</v>
      </c>
    </row>
    <row customHeight="1" ht="11.25">
      <c r="A444" s="135" t="s">
        <v>15</v>
      </c>
      <c r="B444" s="135" t="s">
        <v>2075</v>
      </c>
      <c r="C444" s="135" t="s">
        <v>2076</v>
      </c>
      <c r="D444" s="135" t="s">
        <v>2087</v>
      </c>
      <c r="E444" s="0" t="s">
        <v>2088</v>
      </c>
      <c r="F444" s="0" t="s">
        <v>862</v>
      </c>
      <c r="G444" s="0" t="s">
        <v>2089</v>
      </c>
    </row>
    <row customHeight="1" ht="11.25">
      <c r="A445" s="135" t="s">
        <v>15</v>
      </c>
      <c r="B445" s="135" t="s">
        <v>2075</v>
      </c>
      <c r="C445" s="135" t="s">
        <v>2076</v>
      </c>
      <c r="D445" s="135" t="s">
        <v>2090</v>
      </c>
      <c r="E445" s="0" t="s">
        <v>2091</v>
      </c>
      <c r="F445" s="0" t="s">
        <v>862</v>
      </c>
      <c r="G445" s="0" t="s">
        <v>2092</v>
      </c>
    </row>
    <row customHeight="1" ht="11.25">
      <c r="A446" s="135" t="s">
        <v>15</v>
      </c>
      <c r="B446" s="135" t="s">
        <v>2075</v>
      </c>
      <c r="C446" s="135" t="s">
        <v>2076</v>
      </c>
      <c r="D446" s="135" t="s">
        <v>2093</v>
      </c>
      <c r="E446" s="0" t="s">
        <v>2094</v>
      </c>
      <c r="F446" s="0" t="s">
        <v>862</v>
      </c>
      <c r="G446" s="0" t="s">
        <v>2095</v>
      </c>
    </row>
    <row customHeight="1" ht="11.25">
      <c r="A447" s="135" t="s">
        <v>15</v>
      </c>
      <c r="B447" s="135" t="s">
        <v>2075</v>
      </c>
      <c r="C447" s="135" t="s">
        <v>2076</v>
      </c>
      <c r="D447" s="135" t="s">
        <v>2096</v>
      </c>
      <c r="E447" s="0" t="s">
        <v>2097</v>
      </c>
      <c r="F447" s="0" t="s">
        <v>862</v>
      </c>
      <c r="G447" s="0" t="s">
        <v>2098</v>
      </c>
    </row>
    <row customHeight="1" ht="11.25">
      <c r="A448" s="135" t="s">
        <v>15</v>
      </c>
      <c r="B448" s="135" t="s">
        <v>2075</v>
      </c>
      <c r="C448" s="135" t="s">
        <v>2076</v>
      </c>
      <c r="D448" s="135" t="s">
        <v>2099</v>
      </c>
      <c r="E448" s="0" t="s">
        <v>2100</v>
      </c>
      <c r="F448" s="0" t="s">
        <v>862</v>
      </c>
      <c r="G448" s="0" t="s">
        <v>2101</v>
      </c>
    </row>
    <row customHeight="1" ht="11.25">
      <c r="A449" s="135" t="s">
        <v>15</v>
      </c>
      <c r="B449" s="135" t="s">
        <v>2075</v>
      </c>
      <c r="C449" s="135" t="s">
        <v>2076</v>
      </c>
      <c r="D449" s="135" t="s">
        <v>2102</v>
      </c>
      <c r="E449" s="0" t="s">
        <v>2103</v>
      </c>
      <c r="F449" s="0" t="s">
        <v>862</v>
      </c>
      <c r="G449" s="0" t="s">
        <v>2104</v>
      </c>
    </row>
    <row customHeight="1" ht="11.25">
      <c r="A450" s="135" t="s">
        <v>15</v>
      </c>
      <c r="B450" s="135" t="s">
        <v>2075</v>
      </c>
      <c r="C450" s="135" t="s">
        <v>2076</v>
      </c>
      <c r="D450" s="135" t="s">
        <v>2105</v>
      </c>
      <c r="E450" s="0" t="s">
        <v>2106</v>
      </c>
      <c r="F450" s="0" t="s">
        <v>862</v>
      </c>
      <c r="G450" s="0" t="s">
        <v>2107</v>
      </c>
    </row>
    <row customHeight="1" ht="11.25">
      <c r="A451" s="135" t="s">
        <v>15</v>
      </c>
      <c r="B451" s="135" t="s">
        <v>2075</v>
      </c>
      <c r="C451" s="135" t="s">
        <v>2076</v>
      </c>
      <c r="D451" s="135" t="s">
        <v>2075</v>
      </c>
      <c r="E451" s="0" t="s">
        <v>2076</v>
      </c>
      <c r="F451" s="0" t="s">
        <v>558</v>
      </c>
      <c r="G451" s="0" t="s">
        <v>2108</v>
      </c>
    </row>
    <row customHeight="1" ht="11.25">
      <c r="A452" s="135" t="s">
        <v>15</v>
      </c>
      <c r="B452" s="135" t="s">
        <v>2075</v>
      </c>
      <c r="C452" s="135" t="s">
        <v>2076</v>
      </c>
      <c r="D452" s="135" t="s">
        <v>2109</v>
      </c>
      <c r="E452" s="0" t="s">
        <v>2110</v>
      </c>
      <c r="F452" s="0" t="s">
        <v>862</v>
      </c>
      <c r="G452" s="0" t="s">
        <v>2111</v>
      </c>
    </row>
    <row customHeight="1" ht="11.25">
      <c r="A453" s="135" t="s">
        <v>15</v>
      </c>
      <c r="B453" s="135" t="s">
        <v>2075</v>
      </c>
      <c r="C453" s="135" t="s">
        <v>2076</v>
      </c>
      <c r="D453" s="135" t="s">
        <v>2112</v>
      </c>
      <c r="E453" s="0" t="s">
        <v>2113</v>
      </c>
      <c r="F453" s="0" t="s">
        <v>862</v>
      </c>
      <c r="G453" s="0" t="s">
        <v>2114</v>
      </c>
    </row>
    <row customHeight="1" ht="11.25">
      <c r="A454" s="135" t="s">
        <v>15</v>
      </c>
      <c r="B454" s="135" t="s">
        <v>2075</v>
      </c>
      <c r="C454" s="135" t="s">
        <v>2076</v>
      </c>
      <c r="D454" s="135" t="s">
        <v>2115</v>
      </c>
      <c r="E454" s="0" t="s">
        <v>2116</v>
      </c>
      <c r="F454" s="0" t="s">
        <v>862</v>
      </c>
      <c r="G454" s="0" t="s">
        <v>2117</v>
      </c>
    </row>
    <row customHeight="1" ht="11.25">
      <c r="A455" s="135" t="s">
        <v>15</v>
      </c>
      <c r="B455" s="135" t="s">
        <v>2118</v>
      </c>
      <c r="C455" s="135" t="s">
        <v>2119</v>
      </c>
      <c r="D455" s="135" t="s">
        <v>2120</v>
      </c>
      <c r="E455" s="0" t="s">
        <v>2121</v>
      </c>
      <c r="F455" s="0" t="s">
        <v>862</v>
      </c>
      <c r="G455" s="0" t="s">
        <v>2122</v>
      </c>
    </row>
    <row customHeight="1" ht="11.25">
      <c r="A456" s="135" t="s">
        <v>15</v>
      </c>
      <c r="B456" s="135" t="s">
        <v>2118</v>
      </c>
      <c r="C456" s="135" t="s">
        <v>2119</v>
      </c>
      <c r="D456" s="135" t="s">
        <v>2123</v>
      </c>
      <c r="E456" s="0" t="s">
        <v>2124</v>
      </c>
      <c r="F456" s="0" t="s">
        <v>862</v>
      </c>
      <c r="G456" s="0" t="s">
        <v>2125</v>
      </c>
    </row>
    <row customHeight="1" ht="11.25">
      <c r="A457" s="135" t="s">
        <v>15</v>
      </c>
      <c r="B457" s="135" t="s">
        <v>2118</v>
      </c>
      <c r="C457" s="135" t="s">
        <v>2119</v>
      </c>
      <c r="D457" s="135" t="s">
        <v>2126</v>
      </c>
      <c r="E457" s="0" t="s">
        <v>2127</v>
      </c>
      <c r="F457" s="0" t="s">
        <v>862</v>
      </c>
      <c r="G457" s="0" t="s">
        <v>2128</v>
      </c>
    </row>
    <row customHeight="1" ht="11.25">
      <c r="A458" s="135" t="s">
        <v>15</v>
      </c>
      <c r="B458" s="135" t="s">
        <v>2118</v>
      </c>
      <c r="C458" s="135" t="s">
        <v>2119</v>
      </c>
      <c r="D458" s="135" t="s">
        <v>2129</v>
      </c>
      <c r="E458" s="0" t="s">
        <v>2130</v>
      </c>
      <c r="F458" s="0" t="s">
        <v>862</v>
      </c>
      <c r="G458" s="0" t="s">
        <v>2131</v>
      </c>
    </row>
    <row customHeight="1" ht="11.25">
      <c r="A459" s="135" t="s">
        <v>15</v>
      </c>
      <c r="B459" s="135" t="s">
        <v>2118</v>
      </c>
      <c r="C459" s="135" t="s">
        <v>2119</v>
      </c>
      <c r="D459" s="135" t="s">
        <v>1253</v>
      </c>
      <c r="E459" s="0" t="s">
        <v>2132</v>
      </c>
      <c r="F459" s="0" t="s">
        <v>862</v>
      </c>
      <c r="G459" s="0" t="s">
        <v>2133</v>
      </c>
    </row>
    <row customHeight="1" ht="11.25">
      <c r="A460" s="135" t="s">
        <v>15</v>
      </c>
      <c r="B460" s="135" t="s">
        <v>2118</v>
      </c>
      <c r="C460" s="135" t="s">
        <v>2119</v>
      </c>
      <c r="D460" s="135" t="s">
        <v>2134</v>
      </c>
      <c r="E460" s="0" t="s">
        <v>2135</v>
      </c>
      <c r="F460" s="0" t="s">
        <v>862</v>
      </c>
      <c r="G460" s="0" t="s">
        <v>2136</v>
      </c>
    </row>
    <row customHeight="1" ht="11.25">
      <c r="A461" s="135" t="s">
        <v>15</v>
      </c>
      <c r="B461" s="135" t="s">
        <v>2118</v>
      </c>
      <c r="C461" s="135" t="s">
        <v>2119</v>
      </c>
      <c r="D461" s="135" t="s">
        <v>2137</v>
      </c>
      <c r="E461" s="0" t="s">
        <v>2138</v>
      </c>
      <c r="F461" s="0" t="s">
        <v>862</v>
      </c>
      <c r="G461" s="0" t="s">
        <v>2139</v>
      </c>
    </row>
    <row customHeight="1" ht="11.25">
      <c r="A462" s="135" t="s">
        <v>15</v>
      </c>
      <c r="B462" s="135" t="s">
        <v>2118</v>
      </c>
      <c r="C462" s="135" t="s">
        <v>2119</v>
      </c>
      <c r="D462" s="135" t="s">
        <v>2140</v>
      </c>
      <c r="E462" s="0" t="s">
        <v>2141</v>
      </c>
      <c r="F462" s="0" t="s">
        <v>862</v>
      </c>
      <c r="G462" s="0" t="s">
        <v>2142</v>
      </c>
    </row>
    <row customHeight="1" ht="11.25">
      <c r="A463" s="135" t="s">
        <v>15</v>
      </c>
      <c r="B463" s="135" t="s">
        <v>2118</v>
      </c>
      <c r="C463" s="135" t="s">
        <v>2119</v>
      </c>
      <c r="D463" s="135" t="s">
        <v>2143</v>
      </c>
      <c r="E463" s="0" t="s">
        <v>2144</v>
      </c>
      <c r="F463" s="0" t="s">
        <v>862</v>
      </c>
      <c r="G463" s="0" t="s">
        <v>2145</v>
      </c>
    </row>
    <row customHeight="1" ht="11.25">
      <c r="A464" s="135" t="s">
        <v>15</v>
      </c>
      <c r="B464" s="135" t="s">
        <v>2118</v>
      </c>
      <c r="C464" s="135" t="s">
        <v>2119</v>
      </c>
      <c r="D464" s="135" t="s">
        <v>2118</v>
      </c>
      <c r="E464" s="0" t="s">
        <v>2119</v>
      </c>
      <c r="F464" s="0" t="s">
        <v>558</v>
      </c>
      <c r="G464" s="0" t="s">
        <v>2146</v>
      </c>
    </row>
  </sheetData>
  <sheetProtection sort="0" autoFilter="0" insertRows="0" insertColumns="1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71891A-A7B8-5297-0E8C-0D365D06E67C}" mc:Ignorable="x14ac xr xr2 xr3">
  <sheetPr>
    <tabColor rgb="FFFFCC99"/>
  </sheetPr>
  <dimension ref="A1:C3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3" style="1718" width="9.140625"/>
  </cols>
  <sheetData>
    <row customHeight="1" ht="11.25">
      <c r="A1" s="660" t="s">
        <v>2147</v>
      </c>
      <c r="B1" s="660" t="s">
        <v>2148</v>
      </c>
      <c r="C1" s="660" t="s">
        <v>246</v>
      </c>
    </row>
    <row customHeight="1" ht="11.25">
      <c r="A2" s="660">
        <v>4189678</v>
      </c>
      <c r="B2" s="660" t="s">
        <v>2149</v>
      </c>
      <c r="C2" s="660" t="s">
        <v>2150</v>
      </c>
    </row>
    <row customHeight="1" ht="11.25">
      <c r="A3" s="660">
        <v>4190415</v>
      </c>
      <c r="B3" s="660" t="s">
        <v>2151</v>
      </c>
      <c r="C3" s="660" t="s">
        <v>2150</v>
      </c>
    </row>
  </sheetData>
  <sheetProtection sort="0" autoFilter="0" insertRows="0" insertColumns="1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3FCA464-1C9D-B4B7-64D7-FA320C27AF6F}" mc:Ignorable="x14ac xr xr2 xr3">
  <sheetPr>
    <tabColor rgb="FFCCCCFF"/>
  </sheetPr>
  <dimension ref="A1:W29"/>
  <sheetViews>
    <sheetView topLeftCell="A1" showGridLines="0" zoomScale="90" workbookViewId="0">
      <selection activeCell="I12" sqref="I12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5.7109375" customWidth="1"/>
    <col min="5" max="6" style="1219" width="35.7109375" customWidth="1"/>
    <col min="7" max="7" style="1219" width="3.7109375" hidden="1" customWidth="1"/>
    <col min="8" max="8" style="1219" width="5.7109375" customWidth="1"/>
    <col min="9" max="9" style="1219" width="35.7109375" customWidth="1"/>
    <col min="10" max="10" style="1220" width="7.421875" customWidth="1"/>
    <col min="11" max="11" style="1220" width="6.28125" customWidth="1"/>
    <col min="12" max="12" style="1220" width="13.8515625" customWidth="1"/>
    <col min="13" max="13" style="1220" width="7.140625" customWidth="1"/>
    <col min="14" max="14" style="1220" width="4.421875" customWidth="1"/>
    <col min="15" max="15" style="1220" width="7.00390625" customWidth="1"/>
    <col min="16" max="16" style="1220" width="7.140625" customWidth="1"/>
    <col min="17" max="17" style="1220" width="10.140625" customWidth="1"/>
    <col min="18" max="18" style="1220" width="13.421875" customWidth="1"/>
    <col min="19" max="19" style="1220" width="7.140625" customWidth="1"/>
    <col min="20" max="20" style="1220" width="2.28125" customWidth="1"/>
    <col min="21" max="21" style="1220" width="1.421875" customWidth="1"/>
    <col min="22" max="22" style="1219" width="9.140625"/>
    <col min="23" max="23" style="1166" width="9.140625"/>
  </cols>
  <sheetData>
    <row s="1166" customFormat="1" customHeight="1" ht="5.25" hidden="1">
      <c r="J1" s="606"/>
      <c r="K1" s="606"/>
      <c r="L1" s="606"/>
      <c r="M1" s="606"/>
      <c r="N1" s="797"/>
      <c r="O1" s="797"/>
      <c r="P1" s="797"/>
      <c r="Q1" s="797"/>
      <c r="R1" s="797"/>
      <c r="S1" s="797"/>
      <c r="T1" s="797"/>
      <c r="U1" s="606"/>
    </row>
    <row s="1166" customFormat="1" customHeight="1" ht="5.25" hidden="1"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</row>
    <row s="1166" customFormat="1" customHeight="1" ht="6"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6"/>
      <c r="U3" s="606"/>
    </row>
    <row s="1169" customFormat="1" customHeight="1" ht="22.5">
      <c r="A4" s="160"/>
      <c r="B4" s="152"/>
      <c r="C4" s="163"/>
      <c r="D4" s="800" t="s">
        <v>61</v>
      </c>
      <c r="E4" s="800"/>
      <c r="F4" s="800"/>
      <c r="G4" s="800"/>
      <c r="H4" s="800"/>
      <c r="I4" s="586"/>
      <c r="J4" s="607"/>
      <c r="K4" s="607"/>
      <c r="L4" s="607"/>
      <c r="M4" s="607"/>
      <c r="N4" s="607"/>
      <c r="O4" s="607"/>
      <c r="P4" s="608"/>
      <c r="Q4" s="607"/>
      <c r="R4" s="607"/>
      <c r="S4" s="607"/>
      <c r="T4" s="607"/>
      <c r="U4" s="607"/>
      <c r="W4" s="308"/>
    </row>
    <row customHeight="1" ht="6">
      <c r="N5" s="797"/>
      <c r="O5" s="797"/>
      <c r="P5" s="797"/>
      <c r="Q5" s="797"/>
      <c r="R5" s="797"/>
      <c r="S5" s="797"/>
      <c r="T5" s="797"/>
      <c r="U5" s="609"/>
    </row>
    <row customHeight="1" ht="24.75">
      <c r="D6" s="801" t="s">
        <v>62</v>
      </c>
      <c r="E6" s="793" t="s">
        <v>63</v>
      </c>
      <c r="F6" s="793" t="s">
        <v>64</v>
      </c>
      <c r="G6" s="795" t="s">
        <v>65</v>
      </c>
      <c r="H6" s="793" t="s">
        <v>62</v>
      </c>
      <c r="I6" s="793" t="s">
        <v>66</v>
      </c>
      <c r="J6" s="792"/>
      <c r="K6" s="792"/>
      <c r="L6" s="792"/>
      <c r="M6" s="792"/>
      <c r="N6" s="791"/>
      <c r="O6" s="791"/>
      <c r="P6" s="791"/>
      <c r="Q6" s="791"/>
      <c r="R6" s="791"/>
      <c r="S6" s="791"/>
      <c r="T6" s="791"/>
      <c r="U6" s="787"/>
    </row>
    <row customHeight="1" ht="11.25">
      <c r="D7" s="802"/>
      <c r="E7" s="793"/>
      <c r="F7" s="793"/>
      <c r="G7" s="795"/>
      <c r="H7" s="793"/>
      <c r="I7" s="793"/>
      <c r="J7" s="610"/>
      <c r="K7" s="610"/>
      <c r="L7" s="610"/>
      <c r="M7" s="610"/>
      <c r="N7" s="610"/>
      <c r="O7" s="610"/>
      <c r="P7" s="610"/>
      <c r="Q7" s="610"/>
      <c r="R7" s="610"/>
      <c r="S7" s="610"/>
      <c r="T7" s="610"/>
      <c r="U7" s="787"/>
    </row>
    <row customHeight="1" ht="11.25" hidden="1">
      <c r="C8" s="217"/>
      <c r="D8" s="588" t="s">
        <v>67</v>
      </c>
      <c r="E8" s="588" t="s">
        <v>68</v>
      </c>
      <c r="F8" s="588" t="s">
        <v>69</v>
      </c>
      <c r="G8" s="789" t="s">
        <v>70</v>
      </c>
      <c r="H8" s="789"/>
      <c r="I8" s="790"/>
      <c r="J8" s="611"/>
      <c r="K8" s="611"/>
      <c r="L8" s="611"/>
      <c r="M8" s="611"/>
      <c r="N8" s="612"/>
      <c r="O8" s="612"/>
      <c r="P8" s="612"/>
      <c r="Q8" s="612"/>
      <c r="R8" s="612"/>
      <c r="S8" s="612"/>
      <c r="T8" s="612"/>
      <c r="U8" s="611"/>
    </row>
    <row customHeight="1" ht="18.75" hidden="1">
      <c r="C9" s="1193" t="s">
        <v>71</v>
      </c>
      <c r="D9" s="798" t="s">
        <v>72</v>
      </c>
      <c r="E9" s="1195"/>
      <c r="F9" s="794" t="str">
        <f>IF(ISERROR(INDEX(REESTR_VT_RANGE,MATCH(W9,OFFSET(REESTR_VT_RANGE,0,1),0))),"",INDEX(REESTR_VT_RANGE,MATCH(W9,OFFSET(REESTR_VT_RANGE,0,1),0)))</f>
        <v/>
      </c>
      <c r="G9" s="604" t="s">
        <v>71</v>
      </c>
      <c r="H9" s="581">
        <v>1</v>
      </c>
      <c r="I9" s="1199"/>
      <c r="J9" s="613"/>
      <c r="K9" s="613"/>
      <c r="L9" s="613"/>
      <c r="M9" s="613"/>
      <c r="N9" s="614"/>
      <c r="O9" s="613"/>
      <c r="P9" s="613"/>
      <c r="Q9" s="613"/>
      <c r="R9" s="613"/>
      <c r="S9" s="613"/>
      <c r="T9" s="615"/>
      <c r="U9" s="614"/>
      <c r="V9" s="580"/>
      <c r="W9" s="306" t="s">
        <v>71</v>
      </c>
    </row>
    <row customHeight="1" ht="0.75" hidden="1">
      <c r="C10" s="1193" t="s">
        <v>71</v>
      </c>
      <c r="D10" s="799"/>
      <c r="E10" s="1195"/>
      <c r="F10" s="794"/>
      <c r="G10" s="604" t="s">
        <v>71</v>
      </c>
      <c r="H10" s="602"/>
      <c r="I10" s="603" t="s">
        <v>71</v>
      </c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7"/>
      <c r="V10" s="580"/>
    </row>
    <row customHeight="1" ht="18.75">
      <c r="C11" s="286" t="s">
        <v>71</v>
      </c>
      <c r="D11" s="798" t="s">
        <v>67</v>
      </c>
      <c r="E11" s="1211" t="s">
        <v>73</v>
      </c>
      <c r="F11" s="794" t="str">
        <f>IF(ISERROR(INDEX(REESTR_VT_RANGE,MATCH(W11,OFFSET(REESTR_VT_RANGE,0,1),0))),"",INDEX(REESTR_VT_RANGE,MATCH(W11,OFFSET(REESTR_VT_RANGE,0,1),0)))</f>
        <v>Тариф на обработку твердых коммунальных отходов</v>
      </c>
      <c r="G11" s="605" t="s">
        <v>71</v>
      </c>
      <c r="H11" s="581">
        <v>1</v>
      </c>
      <c r="I11" s="1199" t="s">
        <v>74</v>
      </c>
      <c r="J11" s="613"/>
      <c r="K11" s="613"/>
      <c r="L11" s="613"/>
      <c r="M11" s="613"/>
      <c r="N11" s="614"/>
      <c r="O11" s="613"/>
      <c r="P11" s="613"/>
      <c r="Q11" s="613"/>
      <c r="R11" s="613"/>
      <c r="S11" s="613"/>
      <c r="T11" s="615"/>
      <c r="U11" s="614"/>
      <c r="V11" s="580"/>
      <c r="W11" s="306" t="s">
        <v>75</v>
      </c>
    </row>
    <row customHeight="1" ht="0.75" hidden="1">
      <c r="C12" s="1193" t="s">
        <v>71</v>
      </c>
      <c r="D12" s="799"/>
      <c r="E12" s="1195"/>
      <c r="F12" s="794"/>
      <c r="G12" s="605" t="s">
        <v>71</v>
      </c>
      <c r="H12" s="618"/>
      <c r="I12" s="412" t="s">
        <v>71</v>
      </c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6"/>
      <c r="U12" s="617"/>
      <c r="V12" s="580"/>
    </row>
    <row customHeight="1" ht="0.75" hidden="1">
      <c r="C13" s="1193" t="s">
        <v>71</v>
      </c>
      <c r="D13" s="359"/>
      <c r="E13" s="796" t="s">
        <v>71</v>
      </c>
      <c r="F13" s="796"/>
      <c r="G13" s="796" t="s">
        <v>71</v>
      </c>
      <c r="H13" s="796"/>
      <c r="I13" s="796"/>
      <c r="J13" s="616"/>
      <c r="K13" s="616"/>
      <c r="L13" s="616"/>
      <c r="M13" s="616"/>
      <c r="N13" s="616"/>
      <c r="O13" s="616"/>
      <c r="P13" s="616"/>
      <c r="Q13" s="616"/>
      <c r="R13" s="616"/>
      <c r="S13" s="616"/>
      <c r="T13" s="616"/>
      <c r="U13" s="616"/>
      <c r="V13" s="580"/>
      <c r="W13" s="306" t="s">
        <v>71</v>
      </c>
    </row>
    <row customHeight="1" ht="11.25">
      <c r="D14" s="423"/>
      <c r="E14" s="580"/>
      <c r="F14" s="580"/>
      <c r="G14" s="580"/>
      <c r="H14" s="580"/>
      <c r="I14" s="580"/>
    </row>
    <row r="29" customHeight="1" ht="11.25">
      <c r="D29" s="169"/>
      <c r="E29" s="169"/>
      <c r="F29" s="169"/>
      <c r="G29" s="169"/>
      <c r="H29" s="169"/>
      <c r="I29" s="169"/>
      <c r="W29" s="169"/>
    </row>
  </sheetData>
  <sheetProtection formatColumns="0" formatRows="0" autoFilter="0" sort="0" insertRows="0" insertColumns="1" deleteRows="0" deleteColumns="0"/>
  <mergeCells count="20">
    <mergeCell ref="E13:I13"/>
    <mergeCell ref="N1:T1"/>
    <mergeCell ref="D11:D12"/>
    <mergeCell ref="E11:E12"/>
    <mergeCell ref="F11:F12"/>
    <mergeCell ref="F6:F7"/>
    <mergeCell ref="D4:H4"/>
    <mergeCell ref="N5:T5"/>
    <mergeCell ref="D9:D10"/>
    <mergeCell ref="D6:D7"/>
    <mergeCell ref="U6:U7"/>
    <mergeCell ref="E9:E10"/>
    <mergeCell ref="G8:I8"/>
    <mergeCell ref="N6:T6"/>
    <mergeCell ref="J6:M6"/>
    <mergeCell ref="I6:I7"/>
    <mergeCell ref="H6:H7"/>
    <mergeCell ref="E6:E7"/>
    <mergeCell ref="F9:F10"/>
    <mergeCell ref="G6:G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D13C0B-F4E8-DB0C-0F1B-018A00E1B624}" mc:Ignorable="x14ac xr xr2 xr3">
  <sheetPr>
    <tabColor rgb="FFCCCCFF"/>
  </sheetPr>
  <dimension ref="A1:AP51"/>
  <sheetViews>
    <sheetView topLeftCell="A1" showGridLines="0" zoomScale="90" workbookViewId="0">
      <selection activeCell="AD36" sqref="AD36"/>
    </sheetView>
  </sheetViews>
  <sheetFormatPr defaultColWidth="9.140625" customHeight="1" defaultRowHeight="11.25"/>
  <cols>
    <col min="1" max="2" style="1219" width="9.140625" hidden="1"/>
    <col min="3" max="4" style="1219" width="3.7109375" customWidth="1"/>
    <col min="5" max="6" style="1219" width="16.00390625" customWidth="1"/>
    <col min="7" max="7" style="1219" width="3.7109375" customWidth="1"/>
    <col min="8" max="8" style="1219" width="13.140625" customWidth="1"/>
    <col min="9" max="9" style="1219" width="0.28125" customWidth="1"/>
    <col min="10" max="10" style="1219" width="10.140625" customWidth="1"/>
    <col min="11" max="11" style="1219" width="13.421875" customWidth="1"/>
    <col min="12" max="12" style="1219" width="3.7109375" hidden="1" customWidth="1"/>
    <col min="13" max="13" style="1219" width="3.7109375" customWidth="1"/>
    <col min="14" max="14" style="1219" width="19.7109375" customWidth="1"/>
    <col min="15" max="15" style="1219" width="0.28125" customWidth="1"/>
    <col min="16" max="16" style="1219" width="11.7109375" customWidth="1"/>
    <col min="17" max="17" style="1219" width="13.421875" customWidth="1"/>
    <col min="18" max="18" style="1219" width="3.7109375" hidden="1" customWidth="1"/>
    <col min="19" max="19" style="1219" width="3.7109375" customWidth="1"/>
    <col min="20" max="20" style="1219" width="25.7109375" customWidth="1"/>
    <col min="21" max="21" style="1219" width="3.7109375" hidden="1" customWidth="1"/>
    <col min="22" max="22" style="1219" width="3.7109375" customWidth="1"/>
    <col min="23" max="23" style="1219" width="25.7109375" customWidth="1"/>
    <col min="24" max="24" style="1219" width="3.7109375" hidden="1" customWidth="1"/>
    <col min="25" max="25" style="1219" width="3.7109375" customWidth="1"/>
    <col min="26" max="26" style="1219" width="25.7109375" customWidth="1"/>
    <col min="27" max="27" style="1219" width="11.7109375" customWidth="1"/>
    <col min="28" max="28" style="1219" width="0.28125" customWidth="1"/>
    <col min="29" max="29" style="1219" width="10.140625" customWidth="1"/>
    <col min="30" max="30" style="1219" width="13.421875" customWidth="1"/>
    <col min="31" max="31" style="1219" width="3.7109375" hidden="1" customWidth="1"/>
    <col min="32" max="32" style="1219" width="3.7109375" customWidth="1"/>
    <col min="33" max="33" style="1219" width="16.421875" customWidth="1"/>
    <col min="34" max="34" style="1219" width="0.28125" customWidth="1"/>
    <col min="35" max="35" style="1219" width="10.140625" customWidth="1"/>
    <col min="36" max="36" style="1219" width="13.421875" customWidth="1"/>
    <col min="37" max="37" style="1219" width="3.7109375" hidden="1" customWidth="1"/>
    <col min="38" max="38" style="1219" width="3.7109375" customWidth="1"/>
    <col min="39" max="39" style="1219" width="8.7109375" customWidth="1"/>
    <col min="40" max="40" style="1219" width="21.7109375" customWidth="1"/>
    <col min="41" max="41" style="1219" width="9.140625"/>
    <col min="42" max="42" style="1315" width="9.140625"/>
  </cols>
  <sheetData>
    <row s="1166" customFormat="1" customHeight="1" ht="5.25" hidden="1"/>
    <row s="1221" customFormat="1" customHeight="1" ht="5.25" hidden="1">
      <c r="J2" s="391" t="s">
        <v>76</v>
      </c>
      <c r="K2" s="391" t="s">
        <v>77</v>
      </c>
      <c r="P2" s="391" t="s">
        <v>78</v>
      </c>
      <c r="Q2" s="391" t="s">
        <v>77</v>
      </c>
      <c r="W2" s="391" t="s">
        <v>79</v>
      </c>
      <c r="Z2" s="391" t="s">
        <v>80</v>
      </c>
      <c r="AC2" s="391" t="s">
        <v>76</v>
      </c>
      <c r="AD2" s="391" t="s">
        <v>77</v>
      </c>
      <c r="AI2" s="391" t="s">
        <v>76</v>
      </c>
      <c r="AJ2" s="391" t="s">
        <v>77</v>
      </c>
    </row>
    <row s="1222" customFormat="1" customHeight="1" ht="6">
      <c r="AP3" s="357"/>
    </row>
    <row s="1169" customFormat="1" customHeight="1" ht="26.25">
      <c r="A4" s="160"/>
      <c r="B4" s="152"/>
      <c r="C4" s="163"/>
      <c r="D4" s="800" t="s">
        <v>81</v>
      </c>
      <c r="E4" s="800"/>
      <c r="F4" s="800"/>
      <c r="G4" s="800"/>
      <c r="H4" s="800"/>
      <c r="I4" s="327"/>
      <c r="R4" s="253"/>
      <c r="AP4" s="301"/>
    </row>
    <row s="1222" customFormat="1" customHeight="1" ht="6">
      <c r="AP5" s="357"/>
    </row>
    <row customHeight="1" ht="31.5">
      <c r="D6" s="793" t="s">
        <v>62</v>
      </c>
      <c r="E6" s="793" t="s">
        <v>63</v>
      </c>
      <c r="F6" s="793" t="s">
        <v>64</v>
      </c>
      <c r="G6" s="793" t="s">
        <v>62</v>
      </c>
      <c r="H6" s="793" t="s">
        <v>66</v>
      </c>
      <c r="I6" s="329"/>
      <c r="J6" s="816" t="s">
        <v>82</v>
      </c>
      <c r="K6" s="816"/>
      <c r="L6" s="816"/>
      <c r="M6" s="816"/>
      <c r="N6" s="816"/>
      <c r="O6" s="335"/>
      <c r="P6" s="812" t="s">
        <v>83</v>
      </c>
      <c r="Q6" s="813"/>
      <c r="R6" s="813"/>
      <c r="S6" s="813"/>
      <c r="T6" s="813"/>
      <c r="U6" s="813"/>
      <c r="V6" s="813"/>
      <c r="W6" s="813"/>
      <c r="X6" s="813"/>
      <c r="Y6" s="813"/>
      <c r="Z6" s="813"/>
      <c r="AA6" s="814"/>
      <c r="AB6" s="337"/>
      <c r="AC6" s="811" t="s">
        <v>84</v>
      </c>
      <c r="AD6" s="811"/>
      <c r="AE6" s="811"/>
      <c r="AF6" s="811"/>
      <c r="AG6" s="811"/>
      <c r="AH6" s="816"/>
      <c r="AI6" s="793" t="s">
        <v>85</v>
      </c>
      <c r="AJ6" s="793"/>
      <c r="AK6" s="793"/>
      <c r="AL6" s="793"/>
      <c r="AM6" s="803"/>
      <c r="AN6" s="793" t="s">
        <v>86</v>
      </c>
      <c r="AO6" s="281"/>
    </row>
    <row customHeight="1" ht="22.5">
      <c r="D7" s="793"/>
      <c r="E7" s="793"/>
      <c r="F7" s="793"/>
      <c r="G7" s="793"/>
      <c r="H7" s="803"/>
      <c r="I7" s="330"/>
      <c r="J7" s="793" t="s">
        <v>87</v>
      </c>
      <c r="K7" s="803"/>
      <c r="L7" s="795" t="s">
        <v>65</v>
      </c>
      <c r="M7" s="793" t="s">
        <v>62</v>
      </c>
      <c r="N7" s="793" t="s">
        <v>88</v>
      </c>
      <c r="O7" s="329"/>
      <c r="P7" s="793" t="s">
        <v>87</v>
      </c>
      <c r="Q7" s="803"/>
      <c r="R7" s="795" t="s">
        <v>65</v>
      </c>
      <c r="S7" s="793" t="s">
        <v>62</v>
      </c>
      <c r="T7" s="793" t="s">
        <v>88</v>
      </c>
      <c r="U7" s="795" t="s">
        <v>65</v>
      </c>
      <c r="V7" s="793" t="s">
        <v>62</v>
      </c>
      <c r="W7" s="793" t="s">
        <v>89</v>
      </c>
      <c r="X7" s="795" t="s">
        <v>65</v>
      </c>
      <c r="Y7" s="793" t="s">
        <v>62</v>
      </c>
      <c r="Z7" s="793" t="s">
        <v>90</v>
      </c>
      <c r="AA7" s="793" t="s">
        <v>91</v>
      </c>
      <c r="AB7" s="329"/>
      <c r="AC7" s="793" t="s">
        <v>87</v>
      </c>
      <c r="AD7" s="803"/>
      <c r="AE7" s="795" t="s">
        <v>65</v>
      </c>
      <c r="AF7" s="793" t="s">
        <v>62</v>
      </c>
      <c r="AG7" s="793" t="s">
        <v>92</v>
      </c>
      <c r="AH7" s="329"/>
      <c r="AI7" s="793" t="s">
        <v>87</v>
      </c>
      <c r="AJ7" s="803"/>
      <c r="AK7" s="795" t="s">
        <v>65</v>
      </c>
      <c r="AL7" s="793" t="s">
        <v>62</v>
      </c>
      <c r="AM7" s="803" t="s">
        <v>92</v>
      </c>
      <c r="AN7" s="793"/>
      <c r="AO7" s="281"/>
    </row>
    <row customHeight="1" ht="27.75">
      <c r="D8" s="793"/>
      <c r="E8" s="793"/>
      <c r="F8" s="793"/>
      <c r="G8" s="793"/>
      <c r="H8" s="803"/>
      <c r="I8" s="330"/>
      <c r="J8" s="320" t="s">
        <v>93</v>
      </c>
      <c r="K8" s="416" t="s">
        <v>94</v>
      </c>
      <c r="L8" s="795"/>
      <c r="M8" s="793"/>
      <c r="N8" s="793"/>
      <c r="O8" s="329"/>
      <c r="P8" s="346" t="s">
        <v>93</v>
      </c>
      <c r="Q8" s="416" t="s">
        <v>94</v>
      </c>
      <c r="R8" s="795"/>
      <c r="S8" s="793"/>
      <c r="T8" s="793"/>
      <c r="U8" s="795"/>
      <c r="V8" s="793"/>
      <c r="W8" s="793"/>
      <c r="X8" s="795"/>
      <c r="Y8" s="793"/>
      <c r="Z8" s="793"/>
      <c r="AA8" s="793"/>
      <c r="AB8" s="329"/>
      <c r="AC8" s="320" t="s">
        <v>93</v>
      </c>
      <c r="AD8" s="416" t="s">
        <v>94</v>
      </c>
      <c r="AE8" s="795"/>
      <c r="AF8" s="793"/>
      <c r="AG8" s="793"/>
      <c r="AH8" s="329"/>
      <c r="AI8" s="320" t="s">
        <v>93</v>
      </c>
      <c r="AJ8" s="416" t="s">
        <v>94</v>
      </c>
      <c r="AK8" s="795"/>
      <c r="AL8" s="793"/>
      <c r="AM8" s="803"/>
      <c r="AN8" s="793"/>
      <c r="AO8" s="281"/>
    </row>
    <row customHeight="1" ht="11.25" hidden="1">
      <c r="D9" s="184" t="s">
        <v>67</v>
      </c>
      <c r="E9" s="184" t="s">
        <v>68</v>
      </c>
      <c r="F9" s="184" t="s">
        <v>69</v>
      </c>
      <c r="G9" s="789" t="s">
        <v>70</v>
      </c>
      <c r="H9" s="789"/>
      <c r="I9" s="184"/>
      <c r="J9" s="326" t="s">
        <v>95</v>
      </c>
      <c r="K9" s="326" t="s">
        <v>96</v>
      </c>
      <c r="L9" s="815" t="s">
        <v>97</v>
      </c>
      <c r="M9" s="815"/>
      <c r="N9" s="815"/>
      <c r="O9" s="184"/>
      <c r="P9" s="268" t="s">
        <v>98</v>
      </c>
      <c r="Q9" s="321" t="s">
        <v>99</v>
      </c>
      <c r="R9" s="789" t="s">
        <v>100</v>
      </c>
      <c r="S9" s="789"/>
      <c r="T9" s="789"/>
      <c r="U9" s="789" t="s">
        <v>101</v>
      </c>
      <c r="V9" s="789"/>
      <c r="W9" s="789"/>
      <c r="X9" s="789" t="s">
        <v>102</v>
      </c>
      <c r="Y9" s="789"/>
      <c r="Z9" s="789"/>
      <c r="AA9" s="268" t="s">
        <v>103</v>
      </c>
      <c r="AB9" s="184"/>
      <c r="AC9" s="268" t="s">
        <v>104</v>
      </c>
      <c r="AD9" s="321" t="s">
        <v>105</v>
      </c>
      <c r="AE9" s="789" t="s">
        <v>106</v>
      </c>
      <c r="AF9" s="789"/>
      <c r="AG9" s="789"/>
      <c r="AH9" s="184"/>
      <c r="AI9" s="268" t="s">
        <v>107</v>
      </c>
      <c r="AJ9" s="321" t="s">
        <v>108</v>
      </c>
      <c r="AK9" s="789" t="s">
        <v>109</v>
      </c>
      <c r="AL9" s="789"/>
      <c r="AM9" s="789"/>
      <c r="AN9" s="326" t="s">
        <v>110</v>
      </c>
      <c r="AO9" s="179"/>
    </row>
    <row customHeight="1" ht="18.75">
      <c r="D10" s="817" t="s">
        <v>67</v>
      </c>
      <c r="E10" s="819" t="str">
        <f>IF(ISERROR(INDEX(activity,MATCH(D10,List01_N_activity,0))),"",INDEX(activity,MATCH(D10,List01_N_activity,0)))</f>
        <v>Обработка твердых коммунальных отходов</v>
      </c>
      <c r="F10" s="794" t="str">
        <f>IF(ISERROR(INDEX(activity,MATCH(D10,List01_N_activity,0))),"",OFFSET(INDEX(activity,MATCH(D10,List01_N_activity,0)),,1))</f>
        <v>Тариф на обработку твердых коммунальных отходов</v>
      </c>
      <c r="G10" s="822">
        <v>1</v>
      </c>
      <c r="H10" s="829" t="s">
        <v>74</v>
      </c>
      <c r="I10" s="331"/>
      <c r="J10" s="1252" t="s">
        <v>17</v>
      </c>
      <c r="K10" s="1252" t="s">
        <v>17</v>
      </c>
      <c r="L10" s="296" t="s">
        <v>71</v>
      </c>
      <c r="M10" s="804" t="s">
        <v>67</v>
      </c>
      <c r="N10" s="1255" t="s">
        <v>71</v>
      </c>
      <c r="O10" s="333"/>
      <c r="P10" s="1257" t="s">
        <v>17</v>
      </c>
      <c r="Q10" s="1257" t="s">
        <v>17</v>
      </c>
      <c r="R10" s="298" t="s">
        <v>71</v>
      </c>
      <c r="S10" s="804" t="s">
        <v>67</v>
      </c>
      <c r="T10" s="1259" t="s">
        <v>111</v>
      </c>
      <c r="U10" s="293" t="s">
        <v>71</v>
      </c>
      <c r="V10" s="830" t="s">
        <v>67</v>
      </c>
      <c r="W10" s="1262" t="s">
        <v>112</v>
      </c>
      <c r="X10" s="296" t="s">
        <v>71</v>
      </c>
      <c r="Y10" s="804" t="s">
        <v>67</v>
      </c>
      <c r="Z10" s="1263" t="s">
        <v>112</v>
      </c>
      <c r="AA10" s="835" t="s">
        <v>113</v>
      </c>
      <c r="AB10" s="336"/>
      <c r="AC10" s="1252" t="s">
        <v>17</v>
      </c>
      <c r="AD10" s="1252" t="s">
        <v>17</v>
      </c>
      <c r="AE10" s="296" t="s">
        <v>71</v>
      </c>
      <c r="AF10" s="804" t="s">
        <v>67</v>
      </c>
      <c r="AG10" s="1266" t="s">
        <v>71</v>
      </c>
      <c r="AH10" s="341"/>
      <c r="AI10" s="1252" t="s">
        <v>17</v>
      </c>
      <c r="AJ10" s="1252" t="s">
        <v>17</v>
      </c>
      <c r="AK10" s="276" t="s">
        <v>71</v>
      </c>
      <c r="AL10" s="275" t="s">
        <v>67</v>
      </c>
      <c r="AM10" s="1270" t="s">
        <v>71</v>
      </c>
      <c r="AN10" s="621"/>
      <c r="AO10" s="281"/>
      <c r="AP10" s="249" t="s">
        <v>114</v>
      </c>
    </row>
    <row customHeight="1" ht="47.25">
      <c r="D11" s="817"/>
      <c r="E11" s="819"/>
      <c r="F11" s="794"/>
      <c r="G11" s="822"/>
      <c r="H11" s="819"/>
      <c r="I11" s="328"/>
      <c r="J11" s="1274"/>
      <c r="K11" s="1274" t="s">
        <v>17</v>
      </c>
      <c r="L11" s="297" t="s">
        <v>71</v>
      </c>
      <c r="M11" s="804"/>
      <c r="N11" s="1255" t="s">
        <v>71</v>
      </c>
      <c r="O11" s="333"/>
      <c r="P11" s="1276"/>
      <c r="Q11" s="1276" t="s">
        <v>17</v>
      </c>
      <c r="R11" s="299" t="s">
        <v>71</v>
      </c>
      <c r="S11" s="804"/>
      <c r="T11" s="1259"/>
      <c r="U11" s="294" t="s">
        <v>71</v>
      </c>
      <c r="V11" s="830"/>
      <c r="W11" s="1262"/>
      <c r="X11" s="297" t="s">
        <v>71</v>
      </c>
      <c r="Y11" s="804"/>
      <c r="Z11" s="1263" t="s">
        <v>71</v>
      </c>
      <c r="AA11" s="835" t="s">
        <v>71</v>
      </c>
      <c r="AB11" s="336"/>
      <c r="AC11" s="1274"/>
      <c r="AD11" s="1274" t="s">
        <v>17</v>
      </c>
      <c r="AE11" s="297" t="s">
        <v>71</v>
      </c>
      <c r="AF11" s="804"/>
      <c r="AG11" s="1279" t="s">
        <v>71</v>
      </c>
      <c r="AH11" s="388"/>
      <c r="AI11" s="1281"/>
      <c r="AJ11" s="1281" t="s">
        <v>17</v>
      </c>
      <c r="AK11" s="364" t="s">
        <v>71</v>
      </c>
      <c r="AL11" s="280"/>
      <c r="AM11" s="809" t="s">
        <v>71</v>
      </c>
      <c r="AN11" s="810"/>
      <c r="AO11" s="281"/>
      <c r="AP11" s="249" t="s">
        <v>115</v>
      </c>
    </row>
    <row customHeight="1" ht="0.75" hidden="1">
      <c r="D12" s="817"/>
      <c r="E12" s="819"/>
      <c r="F12" s="794"/>
      <c r="G12" s="822"/>
      <c r="H12" s="819"/>
      <c r="I12" s="328"/>
      <c r="J12" s="1274"/>
      <c r="K12" s="1274" t="s">
        <v>17</v>
      </c>
      <c r="L12" s="297" t="s">
        <v>71</v>
      </c>
      <c r="M12" s="804"/>
      <c r="N12" s="1255" t="s">
        <v>71</v>
      </c>
      <c r="O12" s="333"/>
      <c r="P12" s="1276"/>
      <c r="Q12" s="1276" t="s">
        <v>17</v>
      </c>
      <c r="R12" s="299" t="s">
        <v>71</v>
      </c>
      <c r="S12" s="804"/>
      <c r="T12" s="1259"/>
      <c r="U12" s="294" t="s">
        <v>71</v>
      </c>
      <c r="V12" s="830"/>
      <c r="W12" s="1262"/>
      <c r="X12" s="297" t="s">
        <v>71</v>
      </c>
      <c r="Y12" s="804"/>
      <c r="Z12" s="1263" t="s">
        <v>71</v>
      </c>
      <c r="AA12" s="835" t="s">
        <v>71</v>
      </c>
      <c r="AB12" s="336"/>
      <c r="AC12" s="1281"/>
      <c r="AD12" s="1281" t="s">
        <v>17</v>
      </c>
      <c r="AE12" s="279" t="s">
        <v>71</v>
      </c>
      <c r="AF12" s="280"/>
      <c r="AG12" s="809" t="s">
        <v>71</v>
      </c>
      <c r="AH12" s="809"/>
      <c r="AI12" s="809"/>
      <c r="AJ12" s="809"/>
      <c r="AK12" s="809" t="s">
        <v>71</v>
      </c>
      <c r="AL12" s="809"/>
      <c r="AM12" s="809"/>
      <c r="AN12" s="810"/>
      <c r="AO12" s="281"/>
      <c r="AP12" s="249" t="s">
        <v>115</v>
      </c>
    </row>
    <row customHeight="1" ht="0.75" hidden="1">
      <c r="D13" s="817"/>
      <c r="E13" s="819"/>
      <c r="F13" s="794"/>
      <c r="G13" s="822"/>
      <c r="H13" s="819"/>
      <c r="I13" s="328"/>
      <c r="J13" s="1274"/>
      <c r="K13" s="1274" t="s">
        <v>17</v>
      </c>
      <c r="L13" s="297" t="s">
        <v>71</v>
      </c>
      <c r="M13" s="804"/>
      <c r="N13" s="1255" t="s">
        <v>71</v>
      </c>
      <c r="O13" s="333"/>
      <c r="P13" s="1276"/>
      <c r="Q13" s="1276" t="s">
        <v>17</v>
      </c>
      <c r="R13" s="299" t="s">
        <v>71</v>
      </c>
      <c r="S13" s="804"/>
      <c r="T13" s="1259"/>
      <c r="U13" s="294" t="s">
        <v>71</v>
      </c>
      <c r="V13" s="830"/>
      <c r="W13" s="1262"/>
      <c r="X13" s="283" t="s">
        <v>71</v>
      </c>
      <c r="Y13" s="280"/>
      <c r="Z13" s="809" t="s">
        <v>71</v>
      </c>
      <c r="AA13" s="809"/>
      <c r="AB13" s="338"/>
      <c r="AC13" s="288"/>
      <c r="AD13" s="288"/>
      <c r="AE13" s="288" t="s">
        <v>71</v>
      </c>
      <c r="AF13" s="288"/>
      <c r="AG13" s="288"/>
      <c r="AH13" s="288"/>
      <c r="AI13" s="288"/>
      <c r="AJ13" s="288"/>
      <c r="AK13" s="288" t="s">
        <v>71</v>
      </c>
      <c r="AL13" s="288"/>
      <c r="AM13" s="288"/>
      <c r="AN13" s="289"/>
      <c r="AO13" s="281"/>
      <c r="AP13" s="249" t="s">
        <v>115</v>
      </c>
    </row>
    <row customHeight="1" ht="0.75" hidden="1">
      <c r="D14" s="817"/>
      <c r="E14" s="819"/>
      <c r="F14" s="794"/>
      <c r="G14" s="822"/>
      <c r="H14" s="819"/>
      <c r="I14" s="328"/>
      <c r="J14" s="1274"/>
      <c r="K14" s="1274" t="s">
        <v>17</v>
      </c>
      <c r="L14" s="297" t="s">
        <v>71</v>
      </c>
      <c r="M14" s="804"/>
      <c r="N14" s="1255" t="s">
        <v>71</v>
      </c>
      <c r="O14" s="333"/>
      <c r="P14" s="1276"/>
      <c r="Q14" s="1276" t="s">
        <v>17</v>
      </c>
      <c r="R14" s="299" t="s">
        <v>71</v>
      </c>
      <c r="S14" s="804"/>
      <c r="T14" s="1259"/>
      <c r="U14" s="295" t="s">
        <v>71</v>
      </c>
      <c r="V14" s="280"/>
      <c r="W14" s="809" t="s">
        <v>71</v>
      </c>
      <c r="X14" s="809" t="s">
        <v>71</v>
      </c>
      <c r="Y14" s="809"/>
      <c r="Z14" s="809"/>
      <c r="AA14" s="809"/>
      <c r="AB14" s="322"/>
      <c r="AC14" s="288"/>
      <c r="AD14" s="288"/>
      <c r="AE14" s="288" t="s">
        <v>71</v>
      </c>
      <c r="AF14" s="288"/>
      <c r="AG14" s="288"/>
      <c r="AH14" s="288"/>
      <c r="AI14" s="288"/>
      <c r="AJ14" s="288"/>
      <c r="AK14" s="288" t="s">
        <v>71</v>
      </c>
      <c r="AL14" s="288"/>
      <c r="AM14" s="288"/>
      <c r="AN14" s="289"/>
      <c r="AO14" s="281"/>
      <c r="AP14" s="249" t="s">
        <v>115</v>
      </c>
    </row>
    <row customHeight="1" ht="0.75" hidden="1">
      <c r="D15" s="817"/>
      <c r="E15" s="819"/>
      <c r="F15" s="794"/>
      <c r="G15" s="822"/>
      <c r="H15" s="819"/>
      <c r="I15" s="328"/>
      <c r="J15" s="1274"/>
      <c r="K15" s="1274" t="s">
        <v>17</v>
      </c>
      <c r="L15" s="297" t="s">
        <v>71</v>
      </c>
      <c r="M15" s="804"/>
      <c r="N15" s="1255" t="s">
        <v>71</v>
      </c>
      <c r="O15" s="334"/>
      <c r="P15" s="1294"/>
      <c r="Q15" s="1294" t="s">
        <v>17</v>
      </c>
      <c r="R15" s="283" t="s">
        <v>71</v>
      </c>
      <c r="S15" s="274"/>
      <c r="T15" s="809" t="s">
        <v>71</v>
      </c>
      <c r="U15" s="809" t="s">
        <v>71</v>
      </c>
      <c r="V15" s="809"/>
      <c r="W15" s="809"/>
      <c r="X15" s="809" t="s">
        <v>71</v>
      </c>
      <c r="Y15" s="809"/>
      <c r="Z15" s="809"/>
      <c r="AA15" s="809"/>
      <c r="AB15" s="809"/>
      <c r="AC15" s="809"/>
      <c r="AD15" s="809"/>
      <c r="AE15" s="809" t="s">
        <v>71</v>
      </c>
      <c r="AF15" s="809"/>
      <c r="AG15" s="809"/>
      <c r="AH15" s="809"/>
      <c r="AI15" s="809"/>
      <c r="AJ15" s="809"/>
      <c r="AK15" s="809" t="s">
        <v>71</v>
      </c>
      <c r="AL15" s="809"/>
      <c r="AM15" s="809"/>
      <c r="AN15" s="810"/>
      <c r="AO15" s="281"/>
      <c r="AP15" s="249" t="s">
        <v>115</v>
      </c>
    </row>
    <row customHeight="1" ht="0.75" hidden="1">
      <c r="D16" s="817"/>
      <c r="E16" s="819"/>
      <c r="F16" s="794"/>
      <c r="G16" s="823"/>
      <c r="H16" s="820"/>
      <c r="I16" s="328"/>
      <c r="J16" s="1274"/>
      <c r="K16" s="1274" t="s">
        <v>17</v>
      </c>
      <c r="L16" s="362" t="s">
        <v>71</v>
      </c>
      <c r="M16" s="278"/>
      <c r="N16" s="825" t="s">
        <v>71</v>
      </c>
      <c r="O16" s="825"/>
      <c r="P16" s="825"/>
      <c r="Q16" s="825"/>
      <c r="R16" s="825" t="s">
        <v>71</v>
      </c>
      <c r="S16" s="825"/>
      <c r="T16" s="825"/>
      <c r="U16" s="825" t="s">
        <v>71</v>
      </c>
      <c r="V16" s="825"/>
      <c r="W16" s="825"/>
      <c r="X16" s="825" t="s">
        <v>71</v>
      </c>
      <c r="Y16" s="825"/>
      <c r="Z16" s="825"/>
      <c r="AA16" s="825"/>
      <c r="AB16" s="825"/>
      <c r="AC16" s="825"/>
      <c r="AD16" s="825"/>
      <c r="AE16" s="825" t="s">
        <v>71</v>
      </c>
      <c r="AF16" s="825"/>
      <c r="AG16" s="825"/>
      <c r="AH16" s="825"/>
      <c r="AI16" s="825"/>
      <c r="AJ16" s="825"/>
      <c r="AK16" s="825" t="s">
        <v>71</v>
      </c>
      <c r="AL16" s="825"/>
      <c r="AM16" s="825"/>
      <c r="AN16" s="826"/>
      <c r="AO16" s="281"/>
      <c r="AP16" s="249" t="s">
        <v>115</v>
      </c>
    </row>
    <row s="1222" customFormat="1" customHeight="1" ht="0.75">
      <c r="D17" s="818"/>
      <c r="E17" s="820"/>
      <c r="F17" s="821"/>
      <c r="G17" s="309"/>
      <c r="H17" s="310"/>
      <c r="I17" s="332"/>
      <c r="J17" s="310"/>
      <c r="K17" s="310"/>
      <c r="L17" s="310" t="s">
        <v>71</v>
      </c>
      <c r="M17" s="310"/>
      <c r="N17" s="310"/>
      <c r="O17" s="310"/>
      <c r="P17" s="310"/>
      <c r="Q17" s="310"/>
      <c r="R17" s="310" t="s">
        <v>71</v>
      </c>
      <c r="S17" s="310"/>
      <c r="T17" s="310"/>
      <c r="U17" s="310" t="s">
        <v>71</v>
      </c>
      <c r="V17" s="310"/>
      <c r="W17" s="310"/>
      <c r="X17" s="310" t="s">
        <v>71</v>
      </c>
      <c r="Y17" s="310"/>
      <c r="Z17" s="310"/>
      <c r="AA17" s="310"/>
      <c r="AB17" s="310"/>
      <c r="AC17" s="310"/>
      <c r="AD17" s="310"/>
      <c r="AE17" s="310" t="s">
        <v>71</v>
      </c>
      <c r="AF17" s="310"/>
      <c r="AG17" s="310"/>
      <c r="AH17" s="310"/>
      <c r="AI17" s="310"/>
      <c r="AJ17" s="310"/>
      <c r="AK17" s="310" t="s">
        <v>71</v>
      </c>
      <c r="AL17" s="310"/>
      <c r="AM17" s="310"/>
      <c r="AN17" s="311"/>
      <c r="AP17" s="305" t="s">
        <v>116</v>
      </c>
    </row>
    <row s="1222" customFormat="1" customHeight="1" ht="0.75">
      <c r="D18" s="312"/>
      <c r="E18" s="313"/>
      <c r="F18" s="313"/>
      <c r="G18" s="313"/>
      <c r="H18" s="313"/>
      <c r="I18" s="332"/>
      <c r="J18" s="313"/>
      <c r="K18" s="313"/>
      <c r="L18" s="313" t="s">
        <v>71</v>
      </c>
      <c r="M18" s="313"/>
      <c r="N18" s="313"/>
      <c r="O18" s="313"/>
      <c r="P18" s="313"/>
      <c r="Q18" s="313"/>
      <c r="R18" s="313" t="s">
        <v>71</v>
      </c>
      <c r="S18" s="313"/>
      <c r="T18" s="313"/>
      <c r="U18" s="313" t="s">
        <v>71</v>
      </c>
      <c r="V18" s="313"/>
      <c r="W18" s="313"/>
      <c r="X18" s="313" t="s">
        <v>71</v>
      </c>
      <c r="Y18" s="313"/>
      <c r="Z18" s="313"/>
      <c r="AA18" s="313"/>
      <c r="AB18" s="313"/>
      <c r="AC18" s="313"/>
      <c r="AD18" s="313"/>
      <c r="AE18" s="313" t="s">
        <v>71</v>
      </c>
      <c r="AF18" s="313"/>
      <c r="AG18" s="313"/>
      <c r="AH18" s="313"/>
      <c r="AI18" s="313"/>
      <c r="AJ18" s="313"/>
      <c r="AK18" s="313" t="s">
        <v>71</v>
      </c>
      <c r="AL18" s="313"/>
      <c r="AM18" s="313"/>
      <c r="AN18" s="314"/>
      <c r="AP18" s="305" t="s">
        <v>116</v>
      </c>
    </row>
    <row s="1222" customFormat="1" customHeight="1" ht="12">
      <c r="D19" s="318"/>
      <c r="E19" s="318"/>
      <c r="F19" s="318"/>
      <c r="G19" s="318"/>
      <c r="H19" s="318"/>
      <c r="I19" s="332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P19" s="305"/>
    </row>
    <row customHeight="1" ht="11.25">
      <c r="D20" s="315"/>
      <c r="E20" s="315"/>
      <c r="F20" s="315"/>
      <c r="G20" s="315"/>
      <c r="H20" s="315"/>
      <c r="I20" s="319"/>
      <c r="J20" s="315"/>
      <c r="K20" s="319"/>
      <c r="L20" s="315"/>
      <c r="M20" s="315"/>
      <c r="N20" s="315"/>
      <c r="O20" s="319"/>
      <c r="P20" s="315"/>
      <c r="Q20" s="319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9"/>
      <c r="AC20" s="315"/>
      <c r="AD20" s="319"/>
      <c r="AE20" s="315"/>
      <c r="AF20" s="315"/>
      <c r="AG20" s="315"/>
      <c r="AH20" s="319"/>
      <c r="AI20" s="315"/>
      <c r="AJ20" s="319"/>
      <c r="AK20" s="315"/>
      <c r="AL20" s="315"/>
      <c r="AM20" s="315"/>
      <c r="AN20" s="315"/>
    </row>
    <row r="28" customHeight="1" ht="11.25">
      <c r="AP28" s="169"/>
    </row>
    <row customHeight="1" ht="11.25">
      <c r="AP29" s="169"/>
    </row>
    <row customHeight="1" ht="11.25">
      <c r="AP30" s="169"/>
    </row>
    <row customHeight="1" ht="11.25">
      <c r="AP31" s="169"/>
    </row>
    <row customHeight="1" ht="11.25">
      <c r="AP32" s="169"/>
    </row>
    <row customHeight="1" ht="11.25">
      <c r="AP33" s="169"/>
    </row>
    <row customHeight="1" ht="11.25">
      <c r="AP34" s="169"/>
    </row>
    <row customHeight="1" ht="11.25">
      <c r="AP35" s="169"/>
    </row>
    <row customHeight="1" ht="11.25">
      <c r="AP36" s="169"/>
    </row>
    <row customHeight="1" ht="11.25">
      <c r="AP37" s="169"/>
    </row>
    <row customHeight="1" ht="11.25">
      <c r="AP38" s="169"/>
    </row>
    <row customHeight="1" ht="11.25">
      <c r="AP39" s="169"/>
    </row>
    <row customHeight="1" ht="11.25">
      <c r="AP40" s="169"/>
    </row>
    <row customHeight="1" ht="11.25">
      <c r="AP41" s="169"/>
    </row>
    <row customHeight="1" ht="11.25">
      <c r="AP42" s="169"/>
    </row>
    <row customHeight="1" ht="11.25">
      <c r="AP43" s="169"/>
    </row>
    <row customHeight="1" ht="11.25">
      <c r="AP44" s="169"/>
    </row>
    <row customHeight="1" ht="11.25">
      <c r="AP45" s="169"/>
    </row>
    <row customHeight="1" ht="11.25">
      <c r="AP46" s="169"/>
    </row>
    <row customHeight="1" ht="11.25">
      <c r="AP47" s="169"/>
    </row>
    <row customHeight="1" ht="11.25">
      <c r="AP48" s="169"/>
    </row>
    <row customHeight="1" ht="11.25">
      <c r="AP49" s="169"/>
    </row>
    <row customHeight="1" ht="11.25">
      <c r="AP50" s="169"/>
    </row>
    <row customHeight="1" ht="11.25">
      <c r="AP51" s="169"/>
    </row>
  </sheetData>
  <sheetProtection formatColumns="0" formatRows="0" autoFilter="0" sort="0" insertRows="0" insertColumns="1" deleteRows="0" deleteColumns="0"/>
  <mergeCells count="71">
    <mergeCell ref="J7:K7"/>
    <mergeCell ref="L7:L8"/>
    <mergeCell ref="M7:M8"/>
    <mergeCell ref="N7:N8"/>
    <mergeCell ref="AA7:AA8"/>
    <mergeCell ref="R7:R8"/>
    <mergeCell ref="S7:S8"/>
    <mergeCell ref="T7:T8"/>
    <mergeCell ref="U7:U8"/>
    <mergeCell ref="V7:V8"/>
    <mergeCell ref="G9:H9"/>
    <mergeCell ref="K10:K16"/>
    <mergeCell ref="Q10:Q15"/>
    <mergeCell ref="AD10:AD12"/>
    <mergeCell ref="AJ10:AJ11"/>
    <mergeCell ref="W10:W13"/>
    <mergeCell ref="T10:T14"/>
    <mergeCell ref="Z13:AA13"/>
    <mergeCell ref="W14:AA14"/>
    <mergeCell ref="AA10:AA12"/>
    <mergeCell ref="P10:P15"/>
    <mergeCell ref="D10:D17"/>
    <mergeCell ref="E10:E17"/>
    <mergeCell ref="F10:F17"/>
    <mergeCell ref="G10:G16"/>
    <mergeCell ref="T15:AN15"/>
    <mergeCell ref="J10:J16"/>
    <mergeCell ref="N16:AN16"/>
    <mergeCell ref="AG12:AN12"/>
    <mergeCell ref="N10:N15"/>
    <mergeCell ref="S10:S14"/>
    <mergeCell ref="Z10:Z12"/>
    <mergeCell ref="AC10:AC12"/>
    <mergeCell ref="H10:H16"/>
    <mergeCell ref="Y10:Y12"/>
    <mergeCell ref="V10:V13"/>
    <mergeCell ref="M10:M15"/>
    <mergeCell ref="D4:H4"/>
    <mergeCell ref="D6:D8"/>
    <mergeCell ref="E6:E8"/>
    <mergeCell ref="F6:F8"/>
    <mergeCell ref="G6:G8"/>
    <mergeCell ref="H6:H8"/>
    <mergeCell ref="P6:AA6"/>
    <mergeCell ref="AE9:AG9"/>
    <mergeCell ref="R9:T9"/>
    <mergeCell ref="P7:Q7"/>
    <mergeCell ref="L9:N9"/>
    <mergeCell ref="U9:W9"/>
    <mergeCell ref="X9:Z9"/>
    <mergeCell ref="J6:N6"/>
    <mergeCell ref="AC7:AD7"/>
    <mergeCell ref="AE7:AE8"/>
    <mergeCell ref="AF7:AF8"/>
    <mergeCell ref="AG7:AG8"/>
    <mergeCell ref="W7:W8"/>
    <mergeCell ref="X7:X8"/>
    <mergeCell ref="Y7:Y8"/>
    <mergeCell ref="Z7:Z8"/>
    <mergeCell ref="AI6:AM6"/>
    <mergeCell ref="AF10:AF11"/>
    <mergeCell ref="AG10:AG11"/>
    <mergeCell ref="AI10:AI11"/>
    <mergeCell ref="AM11:AN11"/>
    <mergeCell ref="AK9:AM9"/>
    <mergeCell ref="AK7:AK8"/>
    <mergeCell ref="AL7:AL8"/>
    <mergeCell ref="AM7:AM8"/>
    <mergeCell ref="AN6:AN8"/>
    <mergeCell ref="AC6:AG6"/>
    <mergeCell ref="AI7:AJ7"/>
  </mergeCells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N10 AN10 N11:N12 N13:N15">
      <formula1>900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B4397E7-E0DE-C8F1-5E58-83E7A796BD63}" mc:Ignorable="x14ac xr xr2 xr3">
  <sheetPr>
    <tabColor rgb="FFCCCCFF"/>
  </sheetPr>
  <dimension ref="A1:T10"/>
  <sheetViews>
    <sheetView topLeftCell="A1" showGridLines="0" zoomScale="90" workbookViewId="0">
      <selection activeCell="A1" sqref="A1"/>
    </sheetView>
  </sheetViews>
  <sheetFormatPr defaultColWidth="10.421875" customHeight="1" defaultRowHeight="14.25"/>
  <cols>
    <col min="1" max="1" style="1354" width="3.7109375" hidden="1" customWidth="1"/>
    <col min="2" max="4" style="1355" width="3.7109375" hidden="1" customWidth="1"/>
    <col min="5" max="5" style="1356" width="3.7109375" customWidth="1"/>
    <col min="6" max="6" style="1357" width="9.7109375" customWidth="1"/>
    <col min="7" max="7" style="1357" width="37.7109375" customWidth="1"/>
    <col min="8" max="8" style="1357" width="66.8515625" customWidth="1"/>
    <col min="9" max="9" style="1357" width="115.7109375" customWidth="1"/>
    <col min="10" max="11" style="1355" width="10.421875"/>
    <col min="12" max="12" style="1355" width="11.140625" customWidth="1"/>
    <col min="13" max="20" style="1355" width="10.421875"/>
  </cols>
  <sheetData>
    <row s="1316" customFormat="1" customHeight="1" ht="6">
      <c r="A1" s="556" t="s">
        <v>68</v>
      </c>
      <c r="B1" s="555"/>
      <c r="C1" s="555"/>
      <c r="D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customHeight="1" ht="22.5">
      <c r="F2" s="837" t="s">
        <v>117</v>
      </c>
      <c r="G2" s="838"/>
      <c r="H2" s="839"/>
      <c r="I2" s="579"/>
    </row>
    <row s="1316" customFormat="1" customHeight="1" ht="6">
      <c r="A3" s="556"/>
      <c r="B3" s="555"/>
      <c r="C3" s="555"/>
      <c r="D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</row>
    <row s="1323" customFormat="1" customHeight="1" ht="11.25">
      <c r="A4" s="565"/>
      <c r="B4" s="565"/>
      <c r="C4" s="565"/>
      <c r="D4" s="565"/>
      <c r="F4" s="840" t="s">
        <v>118</v>
      </c>
      <c r="G4" s="840"/>
      <c r="H4" s="840"/>
      <c r="I4" s="977" t="s">
        <v>119</v>
      </c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</row>
    <row s="1323" customFormat="1" customHeight="1" ht="11.25">
      <c r="A5" s="565"/>
      <c r="B5" s="565"/>
      <c r="C5" s="565"/>
      <c r="D5" s="565"/>
      <c r="F5" s="563" t="s">
        <v>62</v>
      </c>
      <c r="G5" s="577" t="s">
        <v>120</v>
      </c>
      <c r="H5" s="572" t="s">
        <v>121</v>
      </c>
      <c r="I5" s="841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</row>
    <row s="1323" customFormat="1" customHeight="1" ht="11.25">
      <c r="A6" s="565"/>
      <c r="B6" s="565"/>
      <c r="C6" s="565"/>
      <c r="D6" s="565"/>
      <c r="F6" s="573">
        <v>1</v>
      </c>
      <c r="G6" s="573">
        <v>2</v>
      </c>
      <c r="H6" s="574">
        <v>3</v>
      </c>
      <c r="I6" s="978">
        <v>4</v>
      </c>
      <c r="J6" s="565">
        <v>4</v>
      </c>
      <c r="K6" s="565"/>
      <c r="L6" s="565"/>
      <c r="M6" s="565"/>
      <c r="N6" s="565"/>
      <c r="O6" s="565"/>
      <c r="P6" s="565"/>
      <c r="Q6" s="565"/>
      <c r="R6" s="565"/>
      <c r="S6" s="565"/>
      <c r="T6" s="565"/>
    </row>
    <row s="1323" customFormat="1" customHeight="1" ht="18.75">
      <c r="A7" s="565"/>
      <c r="B7" s="565"/>
      <c r="C7" s="565"/>
      <c r="D7" s="565"/>
      <c r="F7" s="576">
        <v>1</v>
      </c>
      <c r="G7" s="578" t="s">
        <v>122</v>
      </c>
      <c r="H7" s="571" t="str">
        <f>IF(form_up_date="","",form_up_date)</f>
        <v>45608.43398313657</v>
      </c>
      <c r="I7" s="567" t="s">
        <v>123</v>
      </c>
      <c r="J7" s="979"/>
      <c r="K7" s="565"/>
      <c r="L7" s="565"/>
      <c r="M7" s="565"/>
      <c r="N7" s="565"/>
      <c r="O7" s="565"/>
      <c r="P7" s="565"/>
      <c r="Q7" s="565"/>
      <c r="R7" s="565"/>
      <c r="S7" s="565"/>
      <c r="T7" s="565"/>
    </row>
    <row s="1339" customFormat="1" customHeight="1" ht="5.25">
      <c r="A8" s="560"/>
      <c r="B8" s="560"/>
      <c r="C8" s="560"/>
      <c r="D8" s="560"/>
      <c r="F8" s="544"/>
      <c r="G8" s="980"/>
      <c r="H8" s="542"/>
      <c r="I8" s="541"/>
      <c r="J8" s="560"/>
      <c r="K8" s="560"/>
      <c r="L8" s="560"/>
      <c r="M8" s="560"/>
      <c r="N8" s="560"/>
      <c r="O8" s="560"/>
      <c r="P8" s="560"/>
      <c r="Q8" s="560"/>
      <c r="R8" s="560"/>
      <c r="S8" s="560"/>
      <c r="T8" s="560"/>
    </row>
    <row s="1345" customFormat="1" customHeight="1" ht="6">
      <c r="A9" s="558"/>
      <c r="B9" s="558"/>
      <c r="C9" s="558"/>
      <c r="D9" s="558"/>
      <c r="F9" s="548"/>
      <c r="G9" s="547"/>
      <c r="H9" s="546"/>
      <c r="I9" s="545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</row>
    <row s="1323" customFormat="1" customHeight="1" ht="11.25">
      <c r="A10" s="560"/>
      <c r="B10" s="560"/>
      <c r="C10" s="560"/>
      <c r="D10" s="560"/>
      <c r="F10" s="575"/>
      <c r="G10" s="836" t="s">
        <v>124</v>
      </c>
      <c r="H10" s="836"/>
      <c r="I10" s="570"/>
      <c r="J10" s="560"/>
      <c r="K10" s="560"/>
      <c r="L10" s="560"/>
      <c r="M10" s="560"/>
      <c r="N10" s="560"/>
      <c r="O10" s="560"/>
      <c r="P10" s="560"/>
      <c r="Q10" s="560"/>
      <c r="R10" s="560"/>
      <c r="S10" s="560"/>
      <c r="T10" s="560"/>
    </row>
  </sheetData>
  <sheetProtection formatColumns="0" formatRows="0" autoFilter="0" sort="0" insertRows="0" insertColumns="1" deleteRows="0" deleteColumns="0"/>
  <mergeCells count="4">
    <mergeCell ref="G10:H10"/>
    <mergeCell ref="F2:H2"/>
    <mergeCell ref="F4:H4"/>
    <mergeCell ref="I4:I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8:I10">
      <formula1>900</formula1>
    </dataValidation>
  </dataValidation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2AF7B02-5B26-DF33-D1EF-F0D6F32C1841}" mc:Ignorable="x14ac xr xr2 xr3">
  <sheetPr>
    <tabColor rgb="FFCCCCFF"/>
  </sheetPr>
  <dimension ref="A1:Q123"/>
  <sheetViews>
    <sheetView topLeftCell="A1" showGridLines="0" zoomScale="90" workbookViewId="0">
      <selection activeCell="L67" sqref="L67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6.7109375" customWidth="1"/>
    <col min="5" max="5" style="1219" width="33.28125" customWidth="1"/>
    <col min="6" max="6" style="1219" width="35.7109375" customWidth="1"/>
    <col min="7" max="7" style="1219" width="9.421875" customWidth="1"/>
    <col min="8" max="8" style="1219" width="11.7109375" hidden="1" customWidth="1"/>
    <col min="9" max="9" style="1219" width="13.7109375" customWidth="1"/>
    <col min="10" max="10" style="1219" width="5.7109375" customWidth="1"/>
    <col min="11" max="12" style="1219" width="13.7109375" customWidth="1"/>
    <col min="13" max="13" style="1219" width="17.7109375" customWidth="1"/>
    <col min="14" max="14" style="1219" width="5.8515625" customWidth="1"/>
    <col min="15" max="15" style="1219" width="115.7109375" customWidth="1"/>
    <col min="16" max="16" style="1166" width="9.140625"/>
    <col min="17" max="17" style="1219" width="9.140625"/>
  </cols>
  <sheetData>
    <row s="1166" customFormat="1" customHeight="1" ht="16.5" hidden="1">
      <c r="H1" s="845" t="s">
        <v>125</v>
      </c>
      <c r="I1" s="845"/>
      <c r="J1" s="845"/>
      <c r="K1" s="845"/>
      <c r="L1" s="845"/>
      <c r="M1" s="845"/>
      <c r="O1" s="509">
        <f>INDIRECT(ADDRESS(ROW(),COLUMN()-7))+1</f>
        <v>6</v>
      </c>
    </row>
    <row s="1166" customFormat="1" customHeight="1" ht="17.25" hidden="1">
      <c r="H2" s="389">
        <v>0</v>
      </c>
      <c r="I2" s="390">
        <f>H2+1</f>
        <v>1</v>
      </c>
      <c r="J2" s="390"/>
      <c r="K2" s="390">
        <f>I2+1</f>
        <v>2</v>
      </c>
      <c r="L2" s="390" t="s">
        <v>69</v>
      </c>
      <c r="M2" s="390" t="s">
        <v>70</v>
      </c>
    </row>
    <row s="1222" customFormat="1" customHeight="1" ht="6">
      <c r="G3" s="357"/>
      <c r="H3" s="493" t="s">
        <v>126</v>
      </c>
      <c r="I3" s="357" t="s">
        <v>127</v>
      </c>
      <c r="J3" s="357" t="s">
        <v>128</v>
      </c>
      <c r="K3" s="357" t="s">
        <v>129</v>
      </c>
      <c r="L3" s="357"/>
      <c r="M3" s="357" t="s">
        <v>130</v>
      </c>
      <c r="N3" s="357"/>
      <c r="P3" s="424"/>
    </row>
    <row s="1169" customFormat="1" customHeight="1" ht="51.75">
      <c r="A4" s="160"/>
      <c r="B4" s="152"/>
      <c r="C4" s="163"/>
      <c r="D4" s="800" t="s">
        <v>131</v>
      </c>
      <c r="E4" s="800"/>
      <c r="F4" s="800"/>
      <c r="G4" s="800"/>
      <c r="J4" s="654"/>
      <c r="L4" s="420"/>
      <c r="P4" s="307"/>
    </row>
    <row s="1316" customFormat="1" customHeight="1" ht="15">
      <c r="A5" s="516"/>
      <c r="C5" s="518"/>
      <c r="D5" s="520"/>
      <c r="E5" s="520"/>
      <c r="F5" s="520"/>
      <c r="G5" s="520"/>
      <c r="J5" s="554"/>
      <c r="P5" s="521"/>
    </row>
    <row s="1370" customFormat="1" customHeight="1" ht="5.25" hidden="1">
      <c r="A6" s="637"/>
      <c r="C6" s="639"/>
      <c r="D6" s="638"/>
      <c r="E6" s="453"/>
      <c r="F6" s="847"/>
      <c r="G6" s="847"/>
      <c r="P6" s="635"/>
    </row>
    <row s="1169" customFormat="1" customHeight="1" ht="33.75">
      <c r="A7" s="524"/>
      <c r="B7" s="523"/>
      <c r="C7" s="527"/>
      <c r="D7" s="327"/>
      <c r="E7" s="619" t="str">
        <f>"Наименование органа регулирования, принявшего решение об "&amp;IF(NameOrPr_ch="","утверждении","изменении")&amp;" тарифов"</f>
        <v>Наименование органа регулирования, принявшего решение об утверждении тарифов</v>
      </c>
      <c r="F7" s="848" t="str">
        <f>IF(NameOrPr_ch="",IF(NameOrPr="","",NameOrPr),NameOrPr_ch)</f>
        <v>РСТ по РО</v>
      </c>
      <c r="G7" s="848"/>
      <c r="H7" s="530"/>
      <c r="I7" s="530"/>
      <c r="J7" s="654"/>
      <c r="K7" s="530"/>
      <c r="L7" s="530"/>
      <c r="M7" s="530"/>
      <c r="N7" s="530"/>
      <c r="O7" s="530"/>
      <c r="P7" s="376"/>
    </row>
    <row s="1169" customFormat="1" customHeight="1" ht="34.5">
      <c r="A8" s="585"/>
      <c r="B8" s="584"/>
      <c r="C8" s="587"/>
      <c r="D8" s="327"/>
      <c r="E8" s="619" t="str">
        <f>"Дата документа об "&amp;IF(datePr_ch="","утверждении","изменении")&amp;" тарифов"</f>
        <v>Дата документа об утверждении тарифов</v>
      </c>
      <c r="F8" s="848" t="str">
        <f>IF(datePr_ch="",IF(datePr="","",datePr),datePr_ch)</f>
        <v>45596.43417824074</v>
      </c>
      <c r="G8" s="848"/>
      <c r="P8" s="376"/>
    </row>
    <row s="1169" customFormat="1" customHeight="1" ht="34.5">
      <c r="A9" s="585"/>
      <c r="B9" s="584"/>
      <c r="C9" s="587"/>
      <c r="D9" s="327"/>
      <c r="E9" s="619" t="str">
        <f>"Номер документа об "&amp;IF(numberPr_ch="","утверждении","изменении")&amp;" тарифов"</f>
        <v>Номер документа об утверждении тарифов</v>
      </c>
      <c r="F9" s="848" t="str">
        <f>IF(numberPr_ch="",IF(numberPr="","",numberPr),numberPr_ch)</f>
        <v>417</v>
      </c>
      <c r="G9" s="848"/>
      <c r="P9" s="376"/>
    </row>
    <row s="1169" customFormat="1" customHeight="1" ht="33">
      <c r="A10" s="524"/>
      <c r="B10" s="523"/>
      <c r="C10" s="527"/>
      <c r="D10" s="327"/>
      <c r="E10" s="619" t="s">
        <v>30</v>
      </c>
      <c r="F10" s="848" t="str">
        <f>IF(IstPub_ch="",IF(IstPub="","",IstPub),IstPub_ch)</f>
        <v>Официальный интернет - портал правовой информации pravo.donland.ru от 02.11.2024г. №6145202411020038</v>
      </c>
      <c r="G10" s="848"/>
      <c r="H10" s="530"/>
      <c r="I10" s="530"/>
      <c r="J10" s="654"/>
      <c r="K10" s="530"/>
      <c r="L10" s="530"/>
      <c r="M10" s="530"/>
      <c r="N10" s="530"/>
      <c r="O10" s="530"/>
      <c r="P10" s="376"/>
    </row>
    <row s="1370" customFormat="1" customHeight="1" ht="5.25" hidden="1">
      <c r="A11" s="637"/>
      <c r="C11" s="639"/>
      <c r="D11" s="638"/>
      <c r="E11" s="453"/>
      <c r="F11" s="847"/>
      <c r="G11" s="847"/>
      <c r="P11" s="635"/>
    </row>
    <row customHeight="1" ht="15">
      <c r="D12" s="981"/>
      <c r="E12" s="981"/>
      <c r="F12" s="981"/>
      <c r="G12" s="323"/>
      <c r="H12" s="846"/>
      <c r="I12" s="846"/>
      <c r="J12" s="846"/>
      <c r="K12" s="846"/>
      <c r="L12" s="846"/>
      <c r="M12" s="846"/>
      <c r="N12" s="365"/>
    </row>
    <row customHeight="1" ht="14.25">
      <c r="A13" s="723"/>
      <c r="B13" s="724"/>
      <c r="D13" s="840" t="s">
        <v>118</v>
      </c>
      <c r="E13" s="840"/>
      <c r="F13" s="840"/>
      <c r="G13" s="840"/>
      <c r="H13" s="840"/>
      <c r="I13" s="840"/>
      <c r="J13" s="840"/>
      <c r="K13" s="840"/>
      <c r="L13" s="840"/>
      <c r="M13" s="840"/>
      <c r="N13" s="840"/>
      <c r="O13" s="849" t="s">
        <v>119</v>
      </c>
      <c r="Q13" s="494"/>
    </row>
    <row s="1219" customFormat="1" customHeight="1" ht="25.5">
      <c r="A14" s="723"/>
      <c r="B14" s="724"/>
      <c r="D14" s="840" t="s">
        <v>62</v>
      </c>
      <c r="E14" s="840" t="s">
        <v>132</v>
      </c>
      <c r="F14" s="840"/>
      <c r="G14" s="840" t="s">
        <v>133</v>
      </c>
      <c r="H14" s="793" t="s">
        <v>134</v>
      </c>
      <c r="I14" s="793"/>
      <c r="J14" s="793"/>
      <c r="K14" s="793"/>
      <c r="L14" s="793"/>
      <c r="M14" s="793"/>
      <c r="N14" s="858" t="s">
        <v>135</v>
      </c>
      <c r="O14" s="850"/>
      <c r="P14" s="424"/>
      <c r="Q14" s="494"/>
    </row>
    <row s="1219" customFormat="1" customHeight="1" ht="24">
      <c r="A15" s="723"/>
      <c r="B15" s="724"/>
      <c r="D15" s="840"/>
      <c r="E15" s="852" t="s">
        <v>136</v>
      </c>
      <c r="F15" s="852" t="s">
        <v>137</v>
      </c>
      <c r="G15" s="840"/>
      <c r="H15" s="852" t="s">
        <v>138</v>
      </c>
      <c r="I15" s="803" t="s">
        <v>139</v>
      </c>
      <c r="J15" s="854"/>
      <c r="K15" s="855"/>
      <c r="L15" s="852" t="s">
        <v>121</v>
      </c>
      <c r="M15" s="852" t="s">
        <v>140</v>
      </c>
      <c r="N15" s="858"/>
      <c r="O15" s="850"/>
      <c r="P15" s="424"/>
      <c r="Q15" s="494"/>
    </row>
    <row customHeight="1" ht="36">
      <c r="A16" s="723"/>
      <c r="B16" s="724"/>
      <c r="D16" s="840"/>
      <c r="E16" s="853"/>
      <c r="F16" s="853"/>
      <c r="G16" s="840"/>
      <c r="H16" s="853"/>
      <c r="I16" s="659" t="s">
        <v>141</v>
      </c>
      <c r="J16" s="856" t="s">
        <v>142</v>
      </c>
      <c r="K16" s="857"/>
      <c r="L16" s="853"/>
      <c r="M16" s="853"/>
      <c r="N16" s="858"/>
      <c r="O16" s="851"/>
    </row>
    <row customHeight="1" ht="11.25" hidden="1">
      <c r="A17" s="723"/>
      <c r="B17" s="724"/>
      <c r="D17" s="184" t="s">
        <v>67</v>
      </c>
      <c r="E17" s="184" t="s">
        <v>68</v>
      </c>
      <c r="F17" s="184" t="s">
        <v>69</v>
      </c>
      <c r="G17" s="184" t="s">
        <v>70</v>
      </c>
      <c r="H17" s="677" t="str">
        <f>H1&amp;"."&amp;H2</f>
        <v>5.0</v>
      </c>
      <c r="I17" s="677" t="str">
        <f>H1&amp;"."&amp;I2</f>
        <v>5.1</v>
      </c>
      <c r="J17" s="859" t="str">
        <f>H1&amp;"."&amp;K2</f>
        <v>5.2</v>
      </c>
      <c r="K17" s="859"/>
      <c r="L17" s="421" t="str">
        <f>H1&amp;"."&amp;L2</f>
        <v>5.3</v>
      </c>
      <c r="M17" s="421" t="str">
        <f>H1&amp;"."&amp;M2</f>
        <v>5.4</v>
      </c>
      <c r="N17" s="324"/>
      <c r="O17" s="419">
        <f>O1</f>
        <v>6</v>
      </c>
    </row>
    <row s="1219" customFormat="1" customHeight="1" ht="0.75" hidden="1">
      <c r="A18" s="723"/>
      <c r="B18" s="724"/>
      <c r="D18" s="747"/>
      <c r="E18" s="748"/>
      <c r="F18" s="748"/>
      <c r="G18" s="748"/>
      <c r="H18" s="748"/>
      <c r="I18" s="748"/>
      <c r="J18" s="748"/>
      <c r="K18" s="748"/>
      <c r="L18" s="748"/>
      <c r="M18" s="748"/>
      <c r="N18" s="736"/>
      <c r="O18" s="662"/>
      <c r="P18" s="424"/>
    </row>
    <row s="1219" customFormat="1" customHeight="1" ht="0.75" hidden="1">
      <c r="A19" s="725"/>
      <c r="B19" s="724"/>
      <c r="D19" s="656"/>
      <c r="E19" s="742"/>
      <c r="F19" s="743"/>
      <c r="G19" s="744"/>
      <c r="H19" s="744"/>
      <c r="I19" s="744"/>
      <c r="J19" s="744"/>
      <c r="K19" s="744"/>
      <c r="L19" s="744"/>
      <c r="M19" s="744"/>
      <c r="N19" s="661"/>
      <c r="O19" s="662"/>
      <c r="P19" s="424"/>
      <c r="Q19" s="408"/>
    </row>
    <row s="1219" customFormat="1" customHeight="1" ht="0.75" hidden="1">
      <c r="A20" s="725"/>
      <c r="B20" s="724"/>
      <c r="C20" s="650"/>
      <c r="D20" s="498"/>
      <c r="E20" s="657"/>
      <c r="F20" s="531"/>
      <c r="G20" s="745"/>
      <c r="H20" s="735"/>
      <c r="I20" s="749"/>
      <c r="J20" s="746"/>
      <c r="K20" s="749"/>
      <c r="L20" s="750"/>
      <c r="M20" s="745"/>
      <c r="N20" s="737"/>
      <c r="O20" s="662"/>
      <c r="P20" s="424"/>
    </row>
    <row s="1219" customFormat="1" customHeight="1" ht="0.75" hidden="1">
      <c r="A21" s="725"/>
      <c r="B21" s="724"/>
      <c r="C21" s="650"/>
      <c r="D21" s="498"/>
      <c r="E21" s="657"/>
      <c r="F21" s="531"/>
      <c r="G21" s="745"/>
      <c r="H21" s="735"/>
      <c r="I21" s="746"/>
      <c r="J21" s="746"/>
      <c r="K21" s="746"/>
      <c r="L21" s="750"/>
      <c r="M21" s="745"/>
      <c r="N21" s="737"/>
      <c r="O21" s="662"/>
      <c r="P21" s="424"/>
    </row>
    <row s="1219" customFormat="1" customHeight="1" ht="0.75" hidden="1">
      <c r="A22" s="725"/>
      <c r="B22" s="724"/>
      <c r="C22" s="650"/>
      <c r="D22" s="498"/>
      <c r="E22" s="657"/>
      <c r="F22" s="531"/>
      <c r="G22" s="745"/>
      <c r="H22" s="735"/>
      <c r="I22" s="746"/>
      <c r="J22" s="746"/>
      <c r="K22" s="746"/>
      <c r="L22" s="750"/>
      <c r="M22" s="745"/>
      <c r="N22" s="737"/>
      <c r="O22" s="662"/>
      <c r="P22" s="424"/>
    </row>
    <row s="1219" customFormat="1" customHeight="1" ht="0.75" hidden="1">
      <c r="A23" s="725"/>
      <c r="B23" s="724"/>
      <c r="C23" s="650"/>
      <c r="D23" s="498"/>
      <c r="E23" s="657"/>
      <c r="F23" s="531"/>
      <c r="G23" s="745"/>
      <c r="H23" s="735"/>
      <c r="I23" s="746"/>
      <c r="J23" s="746"/>
      <c r="K23" s="746"/>
      <c r="L23" s="750"/>
      <c r="M23" s="745"/>
      <c r="N23" s="737"/>
      <c r="O23" s="663"/>
      <c r="P23" s="424"/>
    </row>
    <row s="1219" customFormat="1" customHeight="1" ht="0.75" hidden="1">
      <c r="A24" s="725"/>
      <c r="B24" s="724"/>
      <c r="C24" s="650"/>
      <c r="D24" s="498"/>
      <c r="E24" s="657"/>
      <c r="F24" s="531"/>
      <c r="G24" s="745"/>
      <c r="H24" s="735"/>
      <c r="I24" s="746"/>
      <c r="J24" s="746"/>
      <c r="K24" s="746"/>
      <c r="L24" s="750"/>
      <c r="M24" s="745"/>
      <c r="N24" s="737"/>
      <c r="O24" s="662"/>
      <c r="P24" s="424"/>
    </row>
    <row s="1222" customFormat="1" customHeight="1" ht="5.25" hidden="1">
      <c r="A25" s="726"/>
      <c r="B25" s="724"/>
      <c r="D25" s="738"/>
      <c r="E25" s="739"/>
      <c r="F25" s="740"/>
      <c r="G25" s="741"/>
      <c r="H25" s="741"/>
      <c r="I25" s="741"/>
      <c r="J25" s="741"/>
      <c r="K25" s="741"/>
      <c r="L25" s="741"/>
      <c r="M25" s="741"/>
      <c r="N25" s="506"/>
      <c r="O25" s="664"/>
      <c r="P25" s="424"/>
    </row>
    <row customHeight="1" ht="78.75">
      <c r="A26" s="723"/>
      <c r="B26" s="724"/>
      <c r="D26" s="417" t="s">
        <v>67</v>
      </c>
      <c r="E26" s="880" t="s">
        <v>143</v>
      </c>
      <c r="F26" s="881"/>
      <c r="G26" s="881"/>
      <c r="H26" s="881"/>
      <c r="I26" s="881"/>
      <c r="J26" s="881"/>
      <c r="K26" s="881"/>
      <c r="L26" s="881"/>
      <c r="M26" s="882"/>
      <c r="N26" s="507"/>
      <c r="O26" s="662" t="s">
        <v>144</v>
      </c>
    </row>
    <row customHeight="1" ht="33.75">
      <c r="A27" s="725" t="s">
        <v>145</v>
      </c>
      <c r="B27" s="724"/>
      <c r="D27" s="656" t="str">
        <f>A27</f>
        <v>1.1</v>
      </c>
      <c r="E27" s="348" t="str">
        <f>IF(ISERROR(INDEX(activity,MATCH(SUBSTITUTE(D27,"1.",""),List01_N_activity,0))),"",OFFSET(INDEX(activity,MATCH(SUBSTITUTE(D27,"1.",""),List01_N_activity,0)),,1))</f>
        <v>Тариф на обработку твердых коммунальных отходов</v>
      </c>
      <c r="F27" s="285"/>
      <c r="G27" s="347"/>
      <c r="H27" s="347"/>
      <c r="I27" s="291"/>
      <c r="J27" s="423"/>
      <c r="K27" s="291"/>
      <c r="L27" s="423"/>
      <c r="M27" s="291"/>
      <c r="N27" s="290"/>
      <c r="O27" s="662" t="s">
        <v>146</v>
      </c>
      <c r="Q27" s="408"/>
    </row>
    <row customHeight="1" ht="33.75">
      <c r="A28" s="725" t="str">
        <f>A27</f>
        <v>1.1</v>
      </c>
      <c r="B28" s="724" t="s">
        <v>67</v>
      </c>
      <c r="C28" s="650"/>
      <c r="D28" s="498" t="str">
        <f>D27&amp;"."&amp;B28&amp;".1"</f>
        <v>1.1.1.1</v>
      </c>
      <c r="E28" s="346" t="s">
        <v>147</v>
      </c>
      <c r="F28" s="500" t="s">
        <v>74</v>
      </c>
      <c r="G28" s="870" t="s">
        <v>65</v>
      </c>
      <c r="H28" s="873" t="s">
        <v>148</v>
      </c>
      <c r="I28" s="864"/>
      <c r="J28" s="807" t="s">
        <v>17</v>
      </c>
      <c r="K28" s="877"/>
      <c r="L28" s="842"/>
      <c r="M28" s="842"/>
      <c r="N28" s="502"/>
      <c r="O28" s="662" t="s">
        <v>149</v>
      </c>
    </row>
    <row customHeight="1" ht="45">
      <c r="A29" s="725" t="str">
        <f>A28</f>
        <v>1.1</v>
      </c>
      <c r="B29" s="724"/>
      <c r="C29" s="650"/>
      <c r="D29" s="498" t="str">
        <f>D27&amp;"."&amp;B28&amp;".2"</f>
        <v>1.1.1.2</v>
      </c>
      <c r="E29" s="346" t="s">
        <v>150</v>
      </c>
      <c r="F29" s="500" t="s">
        <v>151</v>
      </c>
      <c r="G29" s="871"/>
      <c r="H29" s="873"/>
      <c r="I29" s="865"/>
      <c r="J29" s="824"/>
      <c r="K29" s="878"/>
      <c r="L29" s="843"/>
      <c r="M29" s="843"/>
      <c r="N29" s="502"/>
      <c r="O29" s="662" t="s">
        <v>152</v>
      </c>
    </row>
    <row customHeight="1" ht="33.75">
      <c r="A30" s="725" t="str">
        <f>A29</f>
        <v>1.1</v>
      </c>
      <c r="B30" s="724"/>
      <c r="C30" s="650"/>
      <c r="D30" s="498" t="str">
        <f>D27&amp;"."&amp;B28&amp;".3"</f>
        <v>1.1.1.3</v>
      </c>
      <c r="E30" s="346" t="s">
        <v>153</v>
      </c>
      <c r="F30" s="500" t="s">
        <v>151</v>
      </c>
      <c r="G30" s="871"/>
      <c r="H30" s="873"/>
      <c r="I30" s="865"/>
      <c r="J30" s="824"/>
      <c r="K30" s="878"/>
      <c r="L30" s="843"/>
      <c r="M30" s="843"/>
      <c r="N30" s="502"/>
      <c r="O30" s="662" t="s">
        <v>154</v>
      </c>
    </row>
    <row customHeight="1" ht="45">
      <c r="A31" s="725" t="str">
        <f>A30</f>
        <v>1.1</v>
      </c>
      <c r="B31" s="724"/>
      <c r="C31" s="650"/>
      <c r="D31" s="498" t="str">
        <f>D27&amp;"."&amp;B28&amp;".4"</f>
        <v>1.1.1.4</v>
      </c>
      <c r="E31" s="346" t="s">
        <v>155</v>
      </c>
      <c r="F31" s="500" t="s">
        <v>151</v>
      </c>
      <c r="G31" s="871"/>
      <c r="H31" s="873"/>
      <c r="I31" s="865"/>
      <c r="J31" s="824"/>
      <c r="K31" s="878"/>
      <c r="L31" s="843"/>
      <c r="M31" s="843"/>
      <c r="N31" s="502"/>
      <c r="O31" s="663" t="s">
        <v>156</v>
      </c>
    </row>
    <row customHeight="1" ht="56.25">
      <c r="A32" s="725" t="str">
        <f>A31</f>
        <v>1.1</v>
      </c>
      <c r="B32" s="724" t="str">
        <f>B28</f>
        <v>1</v>
      </c>
      <c r="C32" s="650"/>
      <c r="D32" s="498" t="str">
        <f>D27&amp;"."&amp;B28&amp;".5"</f>
        <v>1.1.1.5</v>
      </c>
      <c r="E32" s="346" t="s">
        <v>157</v>
      </c>
      <c r="F32" s="500" t="s">
        <v>151</v>
      </c>
      <c r="G32" s="872"/>
      <c r="H32" s="873"/>
      <c r="I32" s="866"/>
      <c r="J32" s="808"/>
      <c r="K32" s="879"/>
      <c r="L32" s="844"/>
      <c r="M32" s="844"/>
      <c r="N32" s="502"/>
      <c r="O32" s="662" t="s">
        <v>158</v>
      </c>
    </row>
    <row s="1222" customFormat="1" customHeight="1" ht="5.25" hidden="1">
      <c r="A33" s="726"/>
      <c r="B33" s="724"/>
      <c r="D33" s="751"/>
      <c r="E33" s="670"/>
      <c r="F33" s="671"/>
      <c r="G33" s="379"/>
      <c r="H33" s="379"/>
      <c r="I33" s="379"/>
      <c r="J33" s="379"/>
      <c r="K33" s="379"/>
      <c r="L33" s="379"/>
      <c r="M33" s="379"/>
      <c r="N33" s="506"/>
      <c r="O33" s="664"/>
      <c r="P33" s="375"/>
    </row>
    <row s="1219" customFormat="1" customHeight="1" ht="0.75" hidden="1">
      <c r="A34" s="723"/>
      <c r="B34" s="724"/>
      <c r="D34" s="747"/>
      <c r="E34" s="748"/>
      <c r="F34" s="748"/>
      <c r="G34" s="748"/>
      <c r="H34" s="748"/>
      <c r="I34" s="748"/>
      <c r="J34" s="748"/>
      <c r="K34" s="748"/>
      <c r="L34" s="748"/>
      <c r="M34" s="748"/>
      <c r="N34" s="736"/>
      <c r="O34" s="662"/>
      <c r="P34" s="424"/>
    </row>
    <row s="1219" customFormat="1" customHeight="1" ht="0.75" hidden="1">
      <c r="A35" s="725"/>
      <c r="B35" s="724"/>
      <c r="D35" s="656"/>
      <c r="E35" s="742"/>
      <c r="F35" s="743"/>
      <c r="G35" s="744"/>
      <c r="H35" s="744"/>
      <c r="I35" s="744"/>
      <c r="J35" s="744"/>
      <c r="K35" s="744"/>
      <c r="L35" s="744"/>
      <c r="M35" s="744"/>
      <c r="N35" s="661"/>
      <c r="O35" s="662"/>
      <c r="P35" s="424"/>
      <c r="Q35" s="408"/>
    </row>
    <row s="1219" customFormat="1" customHeight="1" ht="0.75" hidden="1">
      <c r="A36" s="725"/>
      <c r="B36" s="724"/>
      <c r="C36" s="650"/>
      <c r="D36" s="498"/>
      <c r="E36" s="657"/>
      <c r="F36" s="531" t="s">
        <v>74</v>
      </c>
      <c r="G36" s="755"/>
      <c r="H36" s="735"/>
      <c r="I36" s="749"/>
      <c r="J36" s="746"/>
      <c r="K36" s="749"/>
      <c r="L36" s="756"/>
      <c r="M36" s="757"/>
      <c r="N36" s="737"/>
      <c r="O36" s="662"/>
      <c r="P36" s="424"/>
    </row>
    <row s="1219" customFormat="1" customHeight="1" ht="0.75" hidden="1">
      <c r="A37" s="725"/>
      <c r="B37" s="724"/>
      <c r="C37" s="650"/>
      <c r="D37" s="498"/>
      <c r="E37" s="657"/>
      <c r="F37" s="531" t="s">
        <v>151</v>
      </c>
      <c r="G37" s="755"/>
      <c r="H37" s="735"/>
      <c r="I37" s="746"/>
      <c r="J37" s="746"/>
      <c r="K37" s="746"/>
      <c r="L37" s="756"/>
      <c r="M37" s="757"/>
      <c r="N37" s="737"/>
      <c r="O37" s="662"/>
      <c r="P37" s="424"/>
    </row>
    <row s="1219" customFormat="1" customHeight="1" ht="0.75" hidden="1">
      <c r="A38" s="725"/>
      <c r="B38" s="724"/>
      <c r="C38" s="650"/>
      <c r="D38" s="498"/>
      <c r="E38" s="657"/>
      <c r="F38" s="531" t="s">
        <v>151</v>
      </c>
      <c r="G38" s="755"/>
      <c r="H38" s="735"/>
      <c r="I38" s="746"/>
      <c r="J38" s="746"/>
      <c r="K38" s="746"/>
      <c r="L38" s="756"/>
      <c r="M38" s="757"/>
      <c r="N38" s="737"/>
      <c r="O38" s="662"/>
      <c r="P38" s="424"/>
    </row>
    <row s="1219" customFormat="1" customHeight="1" ht="0.75" hidden="1">
      <c r="A39" s="725"/>
      <c r="B39" s="724"/>
      <c r="C39" s="650"/>
      <c r="D39" s="498"/>
      <c r="E39" s="657"/>
      <c r="F39" s="531" t="s">
        <v>151</v>
      </c>
      <c r="G39" s="755"/>
      <c r="H39" s="735"/>
      <c r="I39" s="746"/>
      <c r="J39" s="746"/>
      <c r="K39" s="746"/>
      <c r="L39" s="756"/>
      <c r="M39" s="757"/>
      <c r="N39" s="737"/>
      <c r="O39" s="663"/>
      <c r="P39" s="424"/>
    </row>
    <row s="1219" customFormat="1" customHeight="1" ht="0.75" hidden="1">
      <c r="A40" s="725"/>
      <c r="B40" s="724"/>
      <c r="C40" s="650"/>
      <c r="D40" s="498"/>
      <c r="E40" s="657"/>
      <c r="F40" s="531" t="s">
        <v>151</v>
      </c>
      <c r="G40" s="755"/>
      <c r="H40" s="735"/>
      <c r="I40" s="746"/>
      <c r="J40" s="746"/>
      <c r="K40" s="746"/>
      <c r="L40" s="756"/>
      <c r="M40" s="757"/>
      <c r="N40" s="737"/>
      <c r="O40" s="662"/>
      <c r="P40" s="424"/>
    </row>
    <row s="1222" customFormat="1" customHeight="1" ht="0.75" hidden="1">
      <c r="A41" s="726"/>
      <c r="B41" s="724"/>
      <c r="D41" s="738"/>
      <c r="E41" s="752"/>
      <c r="F41" s="753"/>
      <c r="G41" s="754"/>
      <c r="H41" s="754"/>
      <c r="I41" s="754"/>
      <c r="J41" s="754"/>
      <c r="K41" s="754"/>
      <c r="L41" s="754"/>
      <c r="M41" s="754"/>
      <c r="N41" s="506"/>
      <c r="O41" s="664"/>
      <c r="P41" s="424"/>
    </row>
    <row s="1222" customFormat="1" customHeight="1" ht="0.75" hidden="1">
      <c r="A42" s="726"/>
      <c r="B42" s="724"/>
      <c r="D42" s="758"/>
      <c r="E42" s="863"/>
      <c r="F42" s="863"/>
      <c r="G42" s="748"/>
      <c r="H42" s="759"/>
      <c r="I42" s="749"/>
      <c r="J42" s="360"/>
      <c r="K42" s="749"/>
      <c r="L42" s="760"/>
      <c r="M42" s="757"/>
      <c r="N42" s="669"/>
      <c r="O42" s="662"/>
      <c r="P42" s="649"/>
    </row>
    <row customHeight="1" ht="56.25">
      <c r="A43" s="723"/>
      <c r="B43" s="724"/>
      <c r="D43" s="325" t="s">
        <v>68</v>
      </c>
      <c r="E43" s="860" t="s">
        <v>159</v>
      </c>
      <c r="F43" s="861"/>
      <c r="G43" s="861"/>
      <c r="H43" s="861"/>
      <c r="I43" s="861"/>
      <c r="J43" s="861"/>
      <c r="K43" s="861"/>
      <c r="L43" s="861"/>
      <c r="M43" s="862"/>
      <c r="N43" s="508"/>
      <c r="O43" s="662" t="s">
        <v>160</v>
      </c>
    </row>
    <row customHeight="1" ht="33.75">
      <c r="A44" s="725" t="s">
        <v>161</v>
      </c>
      <c r="B44" s="724"/>
      <c r="C44" s="418"/>
      <c r="D44" s="656" t="str">
        <f>A44</f>
        <v>2.1</v>
      </c>
      <c r="E44" s="348" t="str">
        <f>IF(ISERROR(INDEX(activity,MATCH(SUBSTITUTE(D44,"2.",""),List01_N_activity,0))),"",OFFSET(INDEX(activity,MATCH(SUBSTITUTE(D44,"2.",""),List01_N_activity,0)),,1))</f>
        <v>Тариф на обработку твердых коммунальных отходов</v>
      </c>
      <c r="F44" s="285"/>
      <c r="G44" s="347"/>
      <c r="H44" s="347"/>
      <c r="I44" s="291"/>
      <c r="J44" s="423"/>
      <c r="K44" s="291"/>
      <c r="L44" s="423"/>
      <c r="M44" s="291"/>
      <c r="N44" s="290"/>
      <c r="O44" s="665" t="s">
        <v>146</v>
      </c>
      <c r="Q44" s="408"/>
    </row>
    <row customHeight="1" ht="33.75">
      <c r="A45" s="725" t="str">
        <f>A44</f>
        <v>2.1</v>
      </c>
      <c r="B45" s="724" t="s">
        <v>67</v>
      </c>
      <c r="C45" s="650"/>
      <c r="D45" s="498" t="str">
        <f>D44&amp;"."&amp;B45&amp;".1"</f>
        <v>2.1.1.1</v>
      </c>
      <c r="E45" s="346" t="s">
        <v>147</v>
      </c>
      <c r="F45" s="500" t="s">
        <v>74</v>
      </c>
      <c r="G45" s="1488" t="s">
        <v>162</v>
      </c>
      <c r="H45" s="873" t="s">
        <v>148</v>
      </c>
      <c r="I45" s="1489">
        <v>45658.438993055555</v>
      </c>
      <c r="J45" s="807" t="s">
        <v>148</v>
      </c>
      <c r="K45" s="1489">
        <v>46022.43907407407</v>
      </c>
      <c r="L45" s="883">
        <v>6060</v>
      </c>
      <c r="M45" s="842"/>
      <c r="N45" s="502"/>
      <c r="O45" s="662" t="s">
        <v>149</v>
      </c>
    </row>
    <row customHeight="1" ht="45">
      <c r="A46" s="725" t="str">
        <f>A45</f>
        <v>2.1</v>
      </c>
      <c r="B46" s="724"/>
      <c r="C46" s="650"/>
      <c r="D46" s="498" t="str">
        <f>D44&amp;"."&amp;B45&amp;".2"</f>
        <v>2.1.1.2</v>
      </c>
      <c r="E46" s="346" t="s">
        <v>150</v>
      </c>
      <c r="F46" s="500" t="s">
        <v>151</v>
      </c>
      <c r="G46" s="875"/>
      <c r="H46" s="873"/>
      <c r="I46" s="868"/>
      <c r="J46" s="824"/>
      <c r="K46" s="868"/>
      <c r="L46" s="884"/>
      <c r="M46" s="843"/>
      <c r="N46" s="502"/>
      <c r="O46" s="662" t="s">
        <v>152</v>
      </c>
    </row>
    <row customHeight="1" ht="33.75">
      <c r="A47" s="725" t="str">
        <f>A46</f>
        <v>2.1</v>
      </c>
      <c r="B47" s="724"/>
      <c r="C47" s="650"/>
      <c r="D47" s="498" t="str">
        <f>D44&amp;"."&amp;B45&amp;".3"</f>
        <v>2.1.1.3</v>
      </c>
      <c r="E47" s="346" t="s">
        <v>153</v>
      </c>
      <c r="F47" s="500" t="s">
        <v>151</v>
      </c>
      <c r="G47" s="875"/>
      <c r="H47" s="873"/>
      <c r="I47" s="868"/>
      <c r="J47" s="824"/>
      <c r="K47" s="868"/>
      <c r="L47" s="884"/>
      <c r="M47" s="843"/>
      <c r="N47" s="502"/>
      <c r="O47" s="662" t="s">
        <v>154</v>
      </c>
    </row>
    <row customHeight="1" ht="45">
      <c r="A48" s="725" t="str">
        <f>A47</f>
        <v>2.1</v>
      </c>
      <c r="B48" s="724"/>
      <c r="C48" s="650"/>
      <c r="D48" s="498" t="str">
        <f>D44&amp;"."&amp;B45&amp;".4"</f>
        <v>2.1.1.4</v>
      </c>
      <c r="E48" s="346" t="s">
        <v>155</v>
      </c>
      <c r="F48" s="500" t="s">
        <v>151</v>
      </c>
      <c r="G48" s="875"/>
      <c r="H48" s="873"/>
      <c r="I48" s="868"/>
      <c r="J48" s="824"/>
      <c r="K48" s="868"/>
      <c r="L48" s="884"/>
      <c r="M48" s="843"/>
      <c r="N48" s="502"/>
      <c r="O48" s="663" t="s">
        <v>156</v>
      </c>
    </row>
    <row customHeight="1" ht="56.25">
      <c r="A49" s="725" t="str">
        <f>A48</f>
        <v>2.1</v>
      </c>
      <c r="B49" s="724" t="str">
        <f>B45</f>
        <v>1</v>
      </c>
      <c r="C49" s="650"/>
      <c r="D49" s="498" t="str">
        <f>D44&amp;"."&amp;B45&amp;".5"</f>
        <v>2.1.1.5</v>
      </c>
      <c r="E49" s="346" t="s">
        <v>157</v>
      </c>
      <c r="F49" s="500" t="s">
        <v>151</v>
      </c>
      <c r="G49" s="876"/>
      <c r="H49" s="873"/>
      <c r="I49" s="869"/>
      <c r="J49" s="808"/>
      <c r="K49" s="869"/>
      <c r="L49" s="885"/>
      <c r="M49" s="844"/>
      <c r="N49" s="510"/>
      <c r="O49" s="662" t="s">
        <v>158</v>
      </c>
    </row>
    <row s="1222" customFormat="1" customHeight="1" ht="5.25" hidden="1">
      <c r="A50" s="726"/>
      <c r="B50" s="724"/>
      <c r="D50" s="751"/>
      <c r="E50" s="670"/>
      <c r="F50" s="671"/>
      <c r="G50" s="379"/>
      <c r="H50" s="379"/>
      <c r="I50" s="379"/>
      <c r="J50" s="379"/>
      <c r="K50" s="379"/>
      <c r="L50" s="379"/>
      <c r="M50" s="379"/>
      <c r="N50" s="425"/>
      <c r="O50" s="664"/>
      <c r="P50" s="375"/>
    </row>
    <row s="1219" customFormat="1" customHeight="1" ht="0.75" hidden="1">
      <c r="A51" s="723"/>
      <c r="B51" s="724"/>
      <c r="D51" s="747"/>
      <c r="E51" s="748"/>
      <c r="F51" s="748"/>
      <c r="G51" s="748"/>
      <c r="H51" s="748"/>
      <c r="I51" s="748"/>
      <c r="J51" s="748"/>
      <c r="K51" s="748"/>
      <c r="L51" s="748"/>
      <c r="M51" s="748"/>
      <c r="N51" s="669"/>
      <c r="O51" s="662"/>
      <c r="P51" s="424"/>
    </row>
    <row s="1219" customFormat="1" customHeight="1" ht="0.75" hidden="1">
      <c r="A52" s="725" t="s">
        <v>98</v>
      </c>
      <c r="B52" s="724"/>
      <c r="D52" s="656"/>
      <c r="E52" s="742"/>
      <c r="F52" s="743"/>
      <c r="G52" s="744"/>
      <c r="H52" s="744"/>
      <c r="I52" s="744"/>
      <c r="J52" s="744"/>
      <c r="K52" s="744"/>
      <c r="L52" s="744"/>
      <c r="M52" s="744"/>
      <c r="N52" s="661"/>
      <c r="O52" s="665"/>
      <c r="P52" s="424"/>
      <c r="Q52" s="408"/>
    </row>
    <row s="1219" customFormat="1" customHeight="1" ht="0.75" hidden="1">
      <c r="A53" s="725" t="str">
        <f>A52</f>
        <v>6.1</v>
      </c>
      <c r="B53" s="724" t="s">
        <v>67</v>
      </c>
      <c r="C53" s="650"/>
      <c r="D53" s="498"/>
      <c r="E53" s="657"/>
      <c r="F53" s="531"/>
      <c r="G53" s="755"/>
      <c r="H53" s="735"/>
      <c r="I53" s="749"/>
      <c r="J53" s="746"/>
      <c r="K53" s="749"/>
      <c r="L53" s="756"/>
      <c r="M53" s="757"/>
      <c r="N53" s="737"/>
      <c r="O53" s="662"/>
      <c r="P53" s="424"/>
    </row>
    <row s="1219" customFormat="1" customHeight="1" ht="0.75" hidden="1">
      <c r="A54" s="725" t="str">
        <f>A53</f>
        <v>6.1</v>
      </c>
      <c r="B54" s="724"/>
      <c r="C54" s="650"/>
      <c r="D54" s="498"/>
      <c r="E54" s="657"/>
      <c r="F54" s="531"/>
      <c r="G54" s="755"/>
      <c r="H54" s="735"/>
      <c r="I54" s="746"/>
      <c r="J54" s="746"/>
      <c r="K54" s="746"/>
      <c r="L54" s="756"/>
      <c r="M54" s="757"/>
      <c r="N54" s="737"/>
      <c r="O54" s="662"/>
      <c r="P54" s="424"/>
    </row>
    <row s="1219" customFormat="1" customHeight="1" ht="0.75" hidden="1">
      <c r="A55" s="725" t="str">
        <f>A54</f>
        <v>6.1</v>
      </c>
      <c r="B55" s="724"/>
      <c r="C55" s="650"/>
      <c r="D55" s="498"/>
      <c r="E55" s="657"/>
      <c r="F55" s="531"/>
      <c r="G55" s="755"/>
      <c r="H55" s="735"/>
      <c r="I55" s="746"/>
      <c r="J55" s="746"/>
      <c r="K55" s="746"/>
      <c r="L55" s="756"/>
      <c r="M55" s="757"/>
      <c r="N55" s="737"/>
      <c r="O55" s="662"/>
      <c r="P55" s="424"/>
    </row>
    <row s="1219" customFormat="1" customHeight="1" ht="0.75" hidden="1">
      <c r="A56" s="725" t="str">
        <f>A55</f>
        <v>6.1</v>
      </c>
      <c r="B56" s="724"/>
      <c r="C56" s="650"/>
      <c r="D56" s="498"/>
      <c r="E56" s="657"/>
      <c r="F56" s="531"/>
      <c r="G56" s="755"/>
      <c r="H56" s="735"/>
      <c r="I56" s="746"/>
      <c r="J56" s="746"/>
      <c r="K56" s="746"/>
      <c r="L56" s="756"/>
      <c r="M56" s="757"/>
      <c r="N56" s="737"/>
      <c r="O56" s="663"/>
      <c r="P56" s="424"/>
    </row>
    <row s="1219" customFormat="1" customHeight="1" ht="0.75" hidden="1">
      <c r="A57" s="725" t="str">
        <f>A56</f>
        <v>6.1</v>
      </c>
      <c r="B57" s="724" t="str">
        <f>B53</f>
        <v>1</v>
      </c>
      <c r="C57" s="650"/>
      <c r="D57" s="498"/>
      <c r="E57" s="657"/>
      <c r="F57" s="531"/>
      <c r="G57" s="755"/>
      <c r="H57" s="735"/>
      <c r="I57" s="746"/>
      <c r="J57" s="746"/>
      <c r="K57" s="746"/>
      <c r="L57" s="756"/>
      <c r="M57" s="757"/>
      <c r="N57" s="761"/>
      <c r="O57" s="662"/>
      <c r="P57" s="424"/>
    </row>
    <row s="1222" customFormat="1" customHeight="1" ht="0.75" hidden="1">
      <c r="A58" s="726"/>
      <c r="B58" s="724"/>
      <c r="D58" s="763"/>
      <c r="E58" s="764"/>
      <c r="F58" s="765"/>
      <c r="G58" s="425"/>
      <c r="H58" s="425"/>
      <c r="I58" s="425"/>
      <c r="J58" s="425"/>
      <c r="K58" s="425"/>
      <c r="L58" s="425"/>
      <c r="M58" s="425"/>
      <c r="N58" s="762"/>
      <c r="O58" s="664"/>
      <c r="P58" s="424"/>
    </row>
    <row s="1219" customFormat="1" customHeight="1" ht="0.75" hidden="1">
      <c r="A59" s="723"/>
      <c r="B59" s="724"/>
      <c r="D59" s="747"/>
      <c r="E59" s="748"/>
      <c r="F59" s="748"/>
      <c r="G59" s="748"/>
      <c r="H59" s="748"/>
      <c r="I59" s="748"/>
      <c r="J59" s="748"/>
      <c r="K59" s="748"/>
      <c r="L59" s="748"/>
      <c r="M59" s="748"/>
      <c r="N59" s="669"/>
      <c r="O59" s="662"/>
      <c r="P59" s="424"/>
    </row>
    <row s="1219" customFormat="1" customHeight="1" ht="0.75" hidden="1">
      <c r="A60" s="725" t="s">
        <v>104</v>
      </c>
      <c r="B60" s="724"/>
      <c r="D60" s="656"/>
      <c r="E60" s="742"/>
      <c r="F60" s="743"/>
      <c r="G60" s="744"/>
      <c r="H60" s="744"/>
      <c r="I60" s="744"/>
      <c r="J60" s="744"/>
      <c r="K60" s="744"/>
      <c r="L60" s="744"/>
      <c r="M60" s="744"/>
      <c r="N60" s="661"/>
      <c r="O60" s="665"/>
      <c r="P60" s="424"/>
      <c r="Q60" s="408"/>
    </row>
    <row s="1219" customFormat="1" customHeight="1" ht="0.75" hidden="1">
      <c r="A61" s="725" t="str">
        <f>A60</f>
        <v>7.1</v>
      </c>
      <c r="B61" s="724" t="s">
        <v>67</v>
      </c>
      <c r="C61" s="650"/>
      <c r="D61" s="498"/>
      <c r="E61" s="657"/>
      <c r="F61" s="531"/>
      <c r="G61" s="755"/>
      <c r="H61" s="735"/>
      <c r="I61" s="749"/>
      <c r="J61" s="746"/>
      <c r="K61" s="749"/>
      <c r="L61" s="756"/>
      <c r="M61" s="757"/>
      <c r="N61" s="737"/>
      <c r="O61" s="662"/>
      <c r="P61" s="424"/>
    </row>
    <row s="1219" customFormat="1" customHeight="1" ht="0.75" hidden="1">
      <c r="A62" s="725" t="str">
        <f>A61</f>
        <v>7.1</v>
      </c>
      <c r="B62" s="724"/>
      <c r="C62" s="650"/>
      <c r="D62" s="498"/>
      <c r="E62" s="657"/>
      <c r="F62" s="531"/>
      <c r="G62" s="755"/>
      <c r="H62" s="735"/>
      <c r="I62" s="746"/>
      <c r="J62" s="746"/>
      <c r="K62" s="746"/>
      <c r="L62" s="756"/>
      <c r="M62" s="757"/>
      <c r="N62" s="737"/>
      <c r="O62" s="662"/>
      <c r="P62" s="424"/>
    </row>
    <row s="1219" customFormat="1" customHeight="1" ht="0.75" hidden="1">
      <c r="A63" s="725" t="str">
        <f>A62</f>
        <v>7.1</v>
      </c>
      <c r="B63" s="724"/>
      <c r="C63" s="650"/>
      <c r="D63" s="498"/>
      <c r="E63" s="657"/>
      <c r="F63" s="531"/>
      <c r="G63" s="755"/>
      <c r="H63" s="735"/>
      <c r="I63" s="746"/>
      <c r="J63" s="746"/>
      <c r="K63" s="746"/>
      <c r="L63" s="756"/>
      <c r="M63" s="757"/>
      <c r="N63" s="737"/>
      <c r="O63" s="662"/>
      <c r="P63" s="424"/>
    </row>
    <row s="1219" customFormat="1" customHeight="1" ht="0.75" hidden="1">
      <c r="A64" s="725" t="str">
        <f>A63</f>
        <v>7.1</v>
      </c>
      <c r="B64" s="724"/>
      <c r="C64" s="650"/>
      <c r="D64" s="498"/>
      <c r="E64" s="657"/>
      <c r="F64" s="531"/>
      <c r="G64" s="755"/>
      <c r="H64" s="735"/>
      <c r="I64" s="746"/>
      <c r="J64" s="746"/>
      <c r="K64" s="746"/>
      <c r="L64" s="756"/>
      <c r="M64" s="757"/>
      <c r="N64" s="737"/>
      <c r="O64" s="663"/>
      <c r="P64" s="424"/>
    </row>
    <row s="1219" customFormat="1" customHeight="1" ht="0.75" hidden="1">
      <c r="A65" s="725" t="str">
        <f>A64</f>
        <v>7.1</v>
      </c>
      <c r="B65" s="724" t="str">
        <f>B61</f>
        <v>1</v>
      </c>
      <c r="C65" s="650"/>
      <c r="D65" s="498"/>
      <c r="E65" s="657"/>
      <c r="F65" s="531"/>
      <c r="G65" s="755"/>
      <c r="H65" s="735"/>
      <c r="I65" s="746"/>
      <c r="J65" s="746"/>
      <c r="K65" s="746"/>
      <c r="L65" s="756"/>
      <c r="M65" s="757"/>
      <c r="N65" s="761"/>
      <c r="O65" s="662"/>
      <c r="P65" s="424"/>
    </row>
    <row s="1222" customFormat="1" customHeight="1" ht="5.25" hidden="1">
      <c r="D66" s="738"/>
      <c r="E66" s="739"/>
      <c r="F66" s="740"/>
      <c r="G66" s="741"/>
      <c r="H66" s="741"/>
      <c r="I66" s="741"/>
      <c r="J66" s="741"/>
      <c r="K66" s="741"/>
      <c r="L66" s="741"/>
      <c r="M66" s="741"/>
      <c r="N66" s="425"/>
      <c r="O66" s="425"/>
      <c r="P66" s="424"/>
    </row>
    <row s="1504" customFormat="1" customHeight="1" ht="6">
      <c r="P67" s="514"/>
    </row>
    <row r="83" customHeight="1" ht="11.25">
      <c r="J83" s="169"/>
      <c r="L83" s="169"/>
      <c r="P83" s="169"/>
    </row>
    <row customHeight="1" ht="11.25">
      <c r="J84" s="169"/>
      <c r="L84" s="169"/>
      <c r="P84" s="169"/>
    </row>
    <row customHeight="1" ht="11.25">
      <c r="J85" s="169"/>
      <c r="L85" s="169"/>
      <c r="P85" s="169"/>
    </row>
    <row customHeight="1" ht="11.25">
      <c r="J86" s="169"/>
      <c r="L86" s="169"/>
      <c r="P86" s="169"/>
    </row>
    <row customHeight="1" ht="11.25">
      <c r="J87" s="169"/>
      <c r="L87" s="169"/>
      <c r="P87" s="169"/>
    </row>
    <row customHeight="1" ht="11.25">
      <c r="J88" s="169"/>
      <c r="L88" s="169"/>
      <c r="P88" s="169"/>
    </row>
    <row customHeight="1" ht="11.25">
      <c r="J89" s="169"/>
      <c r="L89" s="169"/>
      <c r="P89" s="169"/>
    </row>
    <row customHeight="1" ht="11.25">
      <c r="J90" s="169"/>
      <c r="L90" s="169"/>
      <c r="P90" s="169"/>
    </row>
    <row customHeight="1" ht="11.25">
      <c r="J91" s="169"/>
      <c r="L91" s="169"/>
      <c r="P91" s="169"/>
    </row>
    <row customHeight="1" ht="11.25">
      <c r="J92" s="169"/>
      <c r="L92" s="169"/>
      <c r="P92" s="169"/>
    </row>
    <row customHeight="1" ht="11.25">
      <c r="J93" s="169"/>
      <c r="L93" s="169"/>
      <c r="P93" s="169"/>
    </row>
    <row customHeight="1" ht="11.25">
      <c r="J94" s="169"/>
      <c r="L94" s="169"/>
      <c r="P94" s="169"/>
    </row>
    <row customHeight="1" ht="11.25">
      <c r="J95" s="169"/>
      <c r="L95" s="169"/>
      <c r="P95" s="169"/>
    </row>
    <row customHeight="1" ht="11.25">
      <c r="J96" s="169"/>
      <c r="L96" s="169"/>
      <c r="P96" s="169"/>
    </row>
    <row customHeight="1" ht="11.25">
      <c r="J97" s="169"/>
      <c r="L97" s="169"/>
      <c r="P97" s="169"/>
    </row>
    <row customHeight="1" ht="11.25">
      <c r="J98" s="169"/>
      <c r="L98" s="169"/>
      <c r="P98" s="169"/>
    </row>
    <row customHeight="1" ht="11.25">
      <c r="J99" s="169"/>
      <c r="L99" s="169"/>
      <c r="P99" s="169"/>
    </row>
    <row customHeight="1" ht="11.25">
      <c r="J100" s="169"/>
      <c r="L100" s="169"/>
      <c r="P100" s="169"/>
    </row>
    <row customHeight="1" ht="11.25">
      <c r="J101" s="169"/>
      <c r="L101" s="169"/>
      <c r="P101" s="169"/>
    </row>
    <row customHeight="1" ht="11.25">
      <c r="J102" s="169"/>
      <c r="L102" s="169"/>
      <c r="P102" s="169"/>
    </row>
    <row customHeight="1" ht="11.25">
      <c r="J103" s="169"/>
      <c r="L103" s="169"/>
      <c r="P103" s="169"/>
    </row>
    <row customHeight="1" ht="11.25">
      <c r="J104" s="169"/>
      <c r="L104" s="169"/>
      <c r="P104" s="169"/>
    </row>
    <row customHeight="1" ht="11.25">
      <c r="J105" s="169"/>
      <c r="L105" s="169"/>
      <c r="P105" s="169"/>
    </row>
    <row customHeight="1" ht="11.25">
      <c r="J106" s="169"/>
      <c r="L106" s="169"/>
      <c r="P106" s="169"/>
    </row>
    <row customHeight="1" ht="11.25">
      <c r="J107" s="169"/>
      <c r="L107" s="169"/>
      <c r="P107" s="169"/>
    </row>
    <row customHeight="1" ht="11.25">
      <c r="J108" s="169"/>
      <c r="L108" s="169"/>
      <c r="P108" s="169"/>
    </row>
    <row customHeight="1" ht="11.25">
      <c r="J109" s="169"/>
      <c r="L109" s="169"/>
      <c r="P109" s="169"/>
    </row>
    <row customHeight="1" ht="11.25">
      <c r="J110" s="169"/>
      <c r="L110" s="169"/>
      <c r="P110" s="169"/>
    </row>
    <row customHeight="1" ht="11.25">
      <c r="J111" s="169"/>
      <c r="L111" s="169"/>
      <c r="P111" s="169"/>
    </row>
    <row customHeight="1" ht="11.25">
      <c r="J112" s="169"/>
      <c r="L112" s="169"/>
      <c r="P112" s="169"/>
    </row>
    <row customHeight="1" ht="11.25">
      <c r="J113" s="169"/>
      <c r="L113" s="169"/>
      <c r="P113" s="169"/>
    </row>
    <row customHeight="1" ht="11.25">
      <c r="J114" s="169"/>
      <c r="L114" s="169"/>
      <c r="P114" s="169"/>
    </row>
    <row customHeight="1" ht="11.25">
      <c r="J115" s="169"/>
      <c r="L115" s="169"/>
      <c r="P115" s="169"/>
    </row>
    <row customHeight="1" ht="11.25">
      <c r="J116" s="169"/>
      <c r="L116" s="169"/>
      <c r="P116" s="169"/>
    </row>
    <row customHeight="1" ht="11.25">
      <c r="J117" s="169"/>
      <c r="L117" s="169"/>
      <c r="P117" s="169"/>
    </row>
    <row customHeight="1" ht="11.25">
      <c r="J118" s="169"/>
      <c r="L118" s="169"/>
      <c r="P118" s="169"/>
    </row>
    <row customHeight="1" ht="11.25">
      <c r="J119" s="169"/>
      <c r="L119" s="169"/>
      <c r="P119" s="169"/>
    </row>
    <row customHeight="1" ht="11.25">
      <c r="J120" s="169"/>
      <c r="L120" s="169"/>
      <c r="P120" s="169"/>
    </row>
    <row customHeight="1" ht="11.25">
      <c r="J121" s="169"/>
      <c r="L121" s="169"/>
      <c r="P121" s="169"/>
    </row>
    <row customHeight="1" ht="11.25">
      <c r="J122" s="169"/>
      <c r="L122" s="169"/>
      <c r="P122" s="169"/>
    </row>
    <row customHeight="1" ht="11.25">
      <c r="J123" s="169"/>
      <c r="L123" s="169"/>
      <c r="P123" s="169"/>
    </row>
  </sheetData>
  <sheetProtection formatColumns="0" formatRows="0" sort="0" autoFilter="0" insertRows="0" insertColumns="1" deleteRows="0" deleteColumns="0"/>
  <mergeCells count="41">
    <mergeCell ref="E26:M26"/>
    <mergeCell ref="K45:K49"/>
    <mergeCell ref="L28:L32"/>
    <mergeCell ref="L45:L49"/>
    <mergeCell ref="J28:J32"/>
    <mergeCell ref="J45:J49"/>
    <mergeCell ref="E43:M43"/>
    <mergeCell ref="E42:F42"/>
    <mergeCell ref="I28:I32"/>
    <mergeCell ref="I45:I49"/>
    <mergeCell ref="G28:G32"/>
    <mergeCell ref="H28:H32"/>
    <mergeCell ref="H45:H49"/>
    <mergeCell ref="G45:G49"/>
    <mergeCell ref="K28:K32"/>
    <mergeCell ref="O13:O16"/>
    <mergeCell ref="E15:E16"/>
    <mergeCell ref="F15:F16"/>
    <mergeCell ref="H15:H16"/>
    <mergeCell ref="I15:K15"/>
    <mergeCell ref="L15:L16"/>
    <mergeCell ref="M15:M16"/>
    <mergeCell ref="J16:K16"/>
    <mergeCell ref="D13:N13"/>
    <mergeCell ref="N14:N16"/>
    <mergeCell ref="M28:M32"/>
    <mergeCell ref="M45:M49"/>
    <mergeCell ref="H1:M1"/>
    <mergeCell ref="H12:M12"/>
    <mergeCell ref="D4:G4"/>
    <mergeCell ref="E14:F14"/>
    <mergeCell ref="H14:M14"/>
    <mergeCell ref="D14:D16"/>
    <mergeCell ref="G14:G16"/>
    <mergeCell ref="F6:G6"/>
    <mergeCell ref="F7:G7"/>
    <mergeCell ref="F10:G10"/>
    <mergeCell ref="F11:G11"/>
    <mergeCell ref="F8:G8"/>
    <mergeCell ref="F9:G9"/>
    <mergeCell ref="J17:K17"/>
  </mergeCells>
  <dataValidations count="7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45 M42 M53 M61 M28 M36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20 K61 K53 K28 K45 I20 I28 I36 I45 I53 I61 K42 I42 K36"/>
    <dataValidation type="decimal" allowBlank="1" showErrorMessage="1" errorTitle="Ошибка" error="Допускается ввод только неотрицательных чисел!" sqref="L45 L61:L65 L53:L57 L36:L40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45:G49">
      <formula1>kind_of_unit_2</formula1>
    </dataValidation>
    <dataValidation type="textLength" operator="lessThanOrEqual" allowBlank="1" showErrorMessage="1" errorTitle="Ошибка" error="Допускается ввод не более 900 символов!" sqref="L28:L3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L20:L24">
      <formula1>kind_of_control_method</formula1>
    </dataValidation>
    <dataValidation type="decimal" allowBlank="1" showErrorMessage="1" errorTitle="Ошибка" error="Допускается ввод только действительных чисел!" sqref="L42">
      <formula1>-9.99999999999999E+23</formula1>
      <formula2>9.99999999999999E+23</formula2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D8BEE13-A6D6-2EB2-3ADE-32F850067181}" mc:Ignorable="x14ac xr xr2 xr3">
  <sheetPr>
    <tabColor rgb="FFCCCCFF"/>
  </sheetPr>
  <dimension ref="A1:O18"/>
  <sheetViews>
    <sheetView topLeftCell="C3" showGridLines="0" zoomScale="90" workbookViewId="0" tabSelected="1">
      <selection activeCell="G12" sqref="G12:G16"/>
    </sheetView>
  </sheetViews>
  <sheetFormatPr defaultColWidth="9.140625" customHeight="1" defaultRowHeight="11.25"/>
  <cols>
    <col min="1" max="2" style="1219" width="9.140625" hidden="1"/>
    <col min="3" max="3" style="1219" width="3.7109375" customWidth="1"/>
    <col min="4" max="4" style="1219" width="5.7109375" customWidth="1"/>
    <col min="5" max="5" style="1219" width="17.28125" customWidth="1"/>
    <col min="6" max="6" style="1219" width="35.7109375" customWidth="1"/>
    <col min="7" max="7" style="1219" width="11.140625" customWidth="1"/>
    <col min="8" max="8" style="1219" width="9.7109375" hidden="1" customWidth="1"/>
    <col min="9" max="9" style="1219" width="13.7109375" customWidth="1"/>
    <col min="10" max="10" style="1219" width="5.7109375" customWidth="1"/>
    <col min="11" max="11" style="1219" width="13.7109375" customWidth="1"/>
    <col min="12" max="12" style="1219" width="17.7109375" customWidth="1"/>
    <col min="13" max="13" style="1219" width="5.8515625" customWidth="1"/>
    <col min="14" max="14" style="1219" width="115.7109375" customWidth="1"/>
    <col min="15" max="15" style="1219" width="9.140625"/>
  </cols>
  <sheetData>
    <row s="1315" customFormat="1" customHeight="1" ht="11.25" hidden="1">
      <c r="H1" s="888" t="s">
        <v>125</v>
      </c>
      <c r="I1" s="888"/>
      <c r="J1" s="888"/>
      <c r="K1" s="888"/>
      <c r="L1" s="888"/>
      <c r="N1" s="515">
        <f>OFFSET(N1,0,-6)+1</f>
        <v>6</v>
      </c>
    </row>
    <row s="1315" customFormat="1" customHeight="1" ht="11.25" hidden="1">
      <c r="H2" s="304">
        <v>0</v>
      </c>
      <c r="I2" s="260">
        <f>H2+1</f>
        <v>1</v>
      </c>
      <c r="J2" s="260">
        <f>I2+1</f>
        <v>2</v>
      </c>
      <c r="K2" s="260"/>
      <c r="L2" s="260">
        <f>J2+1</f>
        <v>3</v>
      </c>
    </row>
    <row s="1362" customFormat="1" customHeight="1" ht="6">
      <c r="H3" s="493" t="s">
        <v>126</v>
      </c>
      <c r="I3" s="357" t="s">
        <v>127</v>
      </c>
      <c r="J3" s="493" t="s">
        <v>128</v>
      </c>
      <c r="K3" s="357" t="s">
        <v>129</v>
      </c>
    </row>
    <row s="1169" customFormat="1" customHeight="1" ht="52.5">
      <c r="A4" s="160"/>
      <c r="B4" s="152"/>
      <c r="C4" s="163"/>
      <c r="D4" s="886" t="s">
        <v>163</v>
      </c>
      <c r="E4" s="886"/>
      <c r="F4" s="886"/>
      <c r="G4" s="886"/>
      <c r="H4" s="303"/>
      <c r="M4" s="253"/>
    </row>
    <row customHeight="1" ht="15">
      <c r="D5" s="887"/>
      <c r="E5" s="887"/>
      <c r="F5" s="270"/>
      <c r="G5" s="270"/>
      <c r="H5" s="846"/>
      <c r="I5" s="846"/>
      <c r="J5" s="846"/>
      <c r="K5" s="846"/>
      <c r="L5" s="846"/>
      <c r="M5" s="365"/>
    </row>
    <row customHeight="1" ht="16.5">
      <c r="D6" s="840" t="s">
        <v>118</v>
      </c>
      <c r="E6" s="840"/>
      <c r="F6" s="840"/>
      <c r="G6" s="840"/>
      <c r="H6" s="840"/>
      <c r="I6" s="840"/>
      <c r="J6" s="840"/>
      <c r="K6" s="840"/>
      <c r="L6" s="840"/>
      <c r="M6" s="840"/>
      <c r="N6" s="849" t="s">
        <v>119</v>
      </c>
      <c r="O6" s="494"/>
    </row>
    <row s="1219" customFormat="1" customHeight="1" ht="14.25">
      <c r="D7" s="840" t="s">
        <v>62</v>
      </c>
      <c r="E7" s="840" t="s">
        <v>132</v>
      </c>
      <c r="F7" s="840"/>
      <c r="G7" s="840" t="s">
        <v>133</v>
      </c>
      <c r="H7" s="793" t="s">
        <v>134</v>
      </c>
      <c r="I7" s="793"/>
      <c r="J7" s="793"/>
      <c r="K7" s="793"/>
      <c r="L7" s="793"/>
      <c r="M7" s="858" t="s">
        <v>135</v>
      </c>
      <c r="N7" s="850"/>
      <c r="O7" s="494"/>
    </row>
    <row s="1219" customFormat="1" customHeight="1" ht="24.75">
      <c r="D8" s="840"/>
      <c r="E8" s="852" t="s">
        <v>136</v>
      </c>
      <c r="F8" s="852" t="s">
        <v>137</v>
      </c>
      <c r="G8" s="840"/>
      <c r="H8" s="852" t="s">
        <v>138</v>
      </c>
      <c r="I8" s="803" t="s">
        <v>139</v>
      </c>
      <c r="J8" s="854"/>
      <c r="K8" s="855"/>
      <c r="L8" s="897" t="s">
        <v>164</v>
      </c>
      <c r="M8" s="858"/>
      <c r="N8" s="850"/>
      <c r="O8" s="494"/>
    </row>
    <row customHeight="1" ht="30">
      <c r="D9" s="840"/>
      <c r="E9" s="853"/>
      <c r="F9" s="853"/>
      <c r="G9" s="840"/>
      <c r="H9" s="853"/>
      <c r="I9" s="387" t="s">
        <v>141</v>
      </c>
      <c r="J9" s="856" t="s">
        <v>142</v>
      </c>
      <c r="K9" s="857"/>
      <c r="L9" s="898"/>
      <c r="M9" s="858"/>
      <c r="N9" s="851"/>
    </row>
    <row customHeight="1" ht="11.25" hidden="1">
      <c r="D10" s="184" t="s">
        <v>67</v>
      </c>
      <c r="E10" s="184" t="s">
        <v>68</v>
      </c>
      <c r="F10" s="184" t="s">
        <v>69</v>
      </c>
      <c r="G10" s="184" t="s">
        <v>70</v>
      </c>
      <c r="H10" s="677" t="str">
        <f>H1&amp;"."&amp;H2</f>
        <v>5.0</v>
      </c>
      <c r="I10" s="677" t="str">
        <f>H1&amp;"."&amp;I2</f>
        <v>5.1</v>
      </c>
      <c r="J10" s="859" t="str">
        <f>H1&amp;"."&amp;J2</f>
        <v>5.2</v>
      </c>
      <c r="K10" s="859"/>
      <c r="L10" s="421" t="str">
        <f>H1&amp;"."&amp;L2</f>
        <v>5.3</v>
      </c>
      <c r="M10" s="324"/>
      <c r="N10" s="419">
        <f>N1</f>
        <v>6</v>
      </c>
    </row>
    <row customHeight="1" ht="33.75">
      <c r="A11" s="650"/>
      <c r="B11" s="650"/>
      <c r="D11" s="495" t="s">
        <v>67</v>
      </c>
      <c r="E11" s="496" t="str">
        <f>IF(ISERROR(INDEX(activity,MATCH(D11,List01_N_activity,0))),"",OFFSET(INDEX(activity,MATCH(D11,List01_N_activity,0)),,1))</f>
        <v>Тариф на обработку твердых коммунальных отходов</v>
      </c>
      <c r="F11" s="497"/>
      <c r="G11" s="285"/>
      <c r="H11" s="285"/>
      <c r="I11" s="285"/>
      <c r="J11" s="285"/>
      <c r="K11" s="285"/>
      <c r="L11" s="285"/>
      <c r="M11" s="501"/>
      <c r="N11" s="662" t="s">
        <v>165</v>
      </c>
    </row>
    <row customHeight="1" ht="22.5">
      <c r="A12" s="896" t="s">
        <v>145</v>
      </c>
      <c r="B12" s="650"/>
      <c r="D12" s="678" t="str">
        <f>A12&amp;".1"</f>
        <v>1.1.1</v>
      </c>
      <c r="E12" s="578" t="s">
        <v>147</v>
      </c>
      <c r="F12" s="531" t="s">
        <v>74</v>
      </c>
      <c r="G12" s="1523" t="s">
        <v>166</v>
      </c>
      <c r="H12" s="892" t="s">
        <v>148</v>
      </c>
      <c r="I12" s="1489">
        <v>45658.43965277778</v>
      </c>
      <c r="J12" s="807" t="s">
        <v>148</v>
      </c>
      <c r="K12" s="1489">
        <v>46022.43974537037</v>
      </c>
      <c r="L12" s="889">
        <v>583.73</v>
      </c>
      <c r="M12" s="502"/>
      <c r="N12" s="662" t="s">
        <v>167</v>
      </c>
    </row>
    <row customHeight="1" ht="45">
      <c r="A13" s="896"/>
      <c r="B13" s="650"/>
      <c r="D13" s="678" t="str">
        <f>A12&amp;".2"</f>
        <v>1.1.2</v>
      </c>
      <c r="E13" s="578" t="s">
        <v>150</v>
      </c>
      <c r="F13" s="531" t="s">
        <v>151</v>
      </c>
      <c r="G13" s="899"/>
      <c r="H13" s="893"/>
      <c r="I13" s="868"/>
      <c r="J13" s="824"/>
      <c r="K13" s="868"/>
      <c r="L13" s="890"/>
      <c r="M13" s="502"/>
      <c r="N13" s="662" t="s">
        <v>168</v>
      </c>
    </row>
    <row customHeight="1" ht="45">
      <c r="A14" s="896"/>
      <c r="B14" s="650"/>
      <c r="D14" s="678" t="str">
        <f>A12&amp;".3"</f>
        <v>1.1.3</v>
      </c>
      <c r="E14" s="578" t="s">
        <v>153</v>
      </c>
      <c r="F14" s="531" t="s">
        <v>111</v>
      </c>
      <c r="G14" s="899"/>
      <c r="H14" s="893"/>
      <c r="I14" s="868"/>
      <c r="J14" s="824"/>
      <c r="K14" s="868"/>
      <c r="L14" s="890"/>
      <c r="M14" s="502"/>
      <c r="N14" s="662" t="s">
        <v>169</v>
      </c>
    </row>
    <row customHeight="1" ht="67.5">
      <c r="A15" s="896"/>
      <c r="B15" s="650"/>
      <c r="D15" s="678" t="str">
        <f>A12&amp;".4"</f>
        <v>1.1.4</v>
      </c>
      <c r="E15" s="578" t="s">
        <v>155</v>
      </c>
      <c r="F15" s="531" t="s">
        <v>151</v>
      </c>
      <c r="G15" s="899"/>
      <c r="H15" s="893"/>
      <c r="I15" s="868"/>
      <c r="J15" s="824"/>
      <c r="K15" s="868"/>
      <c r="L15" s="890"/>
      <c r="M15" s="502"/>
      <c r="N15" s="662" t="s">
        <v>170</v>
      </c>
    </row>
    <row customHeight="1" ht="112.5">
      <c r="A16" s="896"/>
      <c r="B16" s="650"/>
      <c r="D16" s="678" t="str">
        <f>A12&amp;".5"</f>
        <v>1.1.5</v>
      </c>
      <c r="E16" s="578" t="s">
        <v>157</v>
      </c>
      <c r="F16" s="531" t="s">
        <v>151</v>
      </c>
      <c r="G16" s="899"/>
      <c r="H16" s="894"/>
      <c r="I16" s="869"/>
      <c r="J16" s="808"/>
      <c r="K16" s="869"/>
      <c r="L16" s="891"/>
      <c r="M16" s="502"/>
      <c r="N16" s="662" t="s">
        <v>171</v>
      </c>
    </row>
    <row customHeight="1" ht="11.25">
      <c r="E17" s="668"/>
      <c r="F17" s="668"/>
      <c r="M17" s="392"/>
    </row>
    <row customHeight="1" ht="45.75">
      <c r="E18" s="895" t="s">
        <v>172</v>
      </c>
      <c r="F18" s="895"/>
      <c r="G18" s="895"/>
      <c r="H18" s="895"/>
      <c r="I18" s="895"/>
      <c r="J18" s="895"/>
      <c r="K18" s="895"/>
      <c r="L18" s="895"/>
      <c r="M18" s="895"/>
      <c r="N18" s="895"/>
    </row>
  </sheetData>
  <sheetProtection formatColumns="0" formatRows="0" sort="0" autoFilter="0" insertRows="0" insertColumns="1" deleteRows="0" deleteColumns="0"/>
  <mergeCells count="26">
    <mergeCell ref="E18:N18"/>
    <mergeCell ref="N6:N9"/>
    <mergeCell ref="M7:M9"/>
    <mergeCell ref="D6:M6"/>
    <mergeCell ref="A12:A16"/>
    <mergeCell ref="I8:K8"/>
    <mergeCell ref="L8:L9"/>
    <mergeCell ref="H8:H9"/>
    <mergeCell ref="F8:F9"/>
    <mergeCell ref="E8:E9"/>
    <mergeCell ref="G12:G16"/>
    <mergeCell ref="H1:L1"/>
    <mergeCell ref="I12:I16"/>
    <mergeCell ref="J10:K10"/>
    <mergeCell ref="K12:K16"/>
    <mergeCell ref="H5:L5"/>
    <mergeCell ref="L12:L16"/>
    <mergeCell ref="H7:L7"/>
    <mergeCell ref="H12:H16"/>
    <mergeCell ref="J12:J16"/>
    <mergeCell ref="J9:K9"/>
    <mergeCell ref="D4:G4"/>
    <mergeCell ref="E7:F7"/>
    <mergeCell ref="D7:D9"/>
    <mergeCell ref="G7:G9"/>
    <mergeCell ref="D5:E5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G12:G16">
      <formula1>kind_of_unit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"/>
    <dataValidation type="decimal" allowBlank="1" showErrorMessage="1" errorTitle="Ошибка" error="Допускается ввод только неотрицательных чисел!" sqref="L12:L16">
      <formula1>0</formula1>
      <formula2>9.99999999999999E+23</formula2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A69FCB3-5D5F-A10C-CE23-E0206995847E}" mc:Ignorable="x14ac xr xr2 xr3">
  <sheetPr>
    <tabColor rgb="FFEAEBEE"/>
    <pageSetUpPr fitToPage="1"/>
  </sheetPr>
  <dimension ref="A1:L15"/>
  <sheetViews>
    <sheetView topLeftCell="A1" showGridLines="0" zoomScale="90" workbookViewId="0">
      <selection activeCell="A1" sqref="A1"/>
    </sheetView>
  </sheetViews>
  <sheetFormatPr defaultColWidth="9.140625" customHeight="1" defaultRowHeight="14.25"/>
  <cols>
    <col min="1" max="1" style="1536" width="9.140625" hidden="1"/>
    <col min="2" max="2" style="1544" width="9.140625" hidden="1"/>
    <col min="3" max="3" style="1538" width="3.7109375" customWidth="1"/>
    <col min="4" max="4" style="1544" width="7.00390625" customWidth="1"/>
    <col min="5" max="5" style="1544" width="23.140625" customWidth="1"/>
    <col min="6" max="6" style="1544" width="16.00390625" customWidth="1"/>
    <col min="7" max="7" style="1544" width="14.8515625" customWidth="1"/>
    <col min="8" max="8" style="1544" width="47.8515625" customWidth="1"/>
    <col min="9" max="9" style="1544" width="115.7109375" customWidth="1"/>
    <col min="10" max="10" style="1544" width="3.7109375" customWidth="1"/>
    <col min="11" max="12" style="1544" width="9.140625"/>
  </cols>
  <sheetData>
    <row customHeight="1" ht="14.25" hidden="1"/>
    <row customHeight="1" ht="14.25" hidden="1"/>
    <row customHeight="1" ht="14.25" hidden="1"/>
    <row r="5" s="1357" customFormat="1" customHeight="1" ht="33">
      <c r="A5" s="585"/>
      <c r="C5" s="587"/>
      <c r="D5" s="800" t="s">
        <v>173</v>
      </c>
      <c r="E5" s="800"/>
      <c r="F5" s="800"/>
      <c r="G5" s="800"/>
      <c r="H5" s="800"/>
      <c r="I5" s="474"/>
    </row>
    <row customHeight="1" ht="14.25" hidden="1">
      <c r="D6" s="673"/>
      <c r="E6" s="673"/>
      <c r="F6" s="673"/>
      <c r="G6" s="673"/>
      <c r="H6" s="673"/>
      <c r="I6" s="673"/>
    </row>
    <row s="1536" customFormat="1" customHeight="1" ht="14.25">
      <c r="B7" s="471"/>
      <c r="C7" s="472"/>
      <c r="D7" s="484"/>
      <c r="E7" s="484"/>
      <c r="F7" s="484"/>
      <c r="G7" s="484"/>
      <c r="H7" s="982"/>
      <c r="I7" s="484"/>
      <c r="J7" s="485"/>
    </row>
    <row customHeight="1" ht="14.25">
      <c r="D8" s="903" t="s">
        <v>118</v>
      </c>
      <c r="E8" s="903"/>
      <c r="F8" s="903"/>
      <c r="G8" s="903"/>
      <c r="H8" s="903"/>
      <c r="I8" s="903" t="s">
        <v>119</v>
      </c>
    </row>
    <row customHeight="1" ht="27.75">
      <c r="D9" s="903" t="s">
        <v>62</v>
      </c>
      <c r="E9" s="903" t="s">
        <v>174</v>
      </c>
      <c r="F9" s="903"/>
      <c r="G9" s="903"/>
      <c r="H9" s="903"/>
      <c r="I9" s="903"/>
    </row>
    <row customHeight="1" ht="22.5">
      <c r="D10" s="903"/>
      <c r="E10" s="672" t="s">
        <v>175</v>
      </c>
      <c r="F10" s="672" t="s">
        <v>176</v>
      </c>
      <c r="G10" s="672" t="s">
        <v>177</v>
      </c>
      <c r="H10" s="672" t="s">
        <v>140</v>
      </c>
      <c r="I10" s="903"/>
    </row>
    <row customHeight="1" ht="14.25" hidden="1">
      <c r="D11" s="419" t="s">
        <v>67</v>
      </c>
      <c r="E11" s="419" t="s">
        <v>70</v>
      </c>
      <c r="F11" s="419" t="s">
        <v>125</v>
      </c>
      <c r="G11" s="419" t="s">
        <v>178</v>
      </c>
      <c r="H11" s="419" t="s">
        <v>179</v>
      </c>
      <c r="I11" s="419" t="s">
        <v>180</v>
      </c>
    </row>
    <row s="1544" customFormat="1" customHeight="1" ht="14.25">
      <c r="A12" s="983" t="s">
        <v>69</v>
      </c>
      <c r="B12" s="475" t="s">
        <v>71</v>
      </c>
      <c r="C12" s="476"/>
      <c r="D12" s="255" t="s">
        <v>67</v>
      </c>
      <c r="E12" s="622"/>
      <c r="F12" s="622"/>
      <c r="G12" s="684" t="s">
        <v>71</v>
      </c>
      <c r="H12" s="675"/>
      <c r="I12" s="900" t="s">
        <v>181</v>
      </c>
      <c r="K12" s="478" t="str">
        <f>IF(ISERROR(INDEX(kind_of_nameforms,MATCH(#REF!,kind_of_forms,0),1)),"",INDEX(kind_of_nameforms,MATCH(#REF!,kind_of_forms,0),1))</f>
        <v/>
      </c>
      <c r="L12" s="479"/>
    </row>
    <row customHeight="1" ht="11.25">
      <c r="A13" s="473"/>
      <c r="B13" s="473"/>
      <c r="C13" s="473"/>
      <c r="D13" s="480"/>
      <c r="E13" s="481" t="s">
        <v>182</v>
      </c>
      <c r="F13" s="482"/>
      <c r="G13" s="482"/>
      <c r="H13" s="483"/>
      <c r="I13" s="901"/>
    </row>
    <row customHeight="1" ht="11.25">
      <c r="A14" s="473"/>
      <c r="B14" s="473"/>
      <c r="C14" s="473"/>
    </row>
    <row customHeight="1" ht="14.25">
      <c r="E15" s="902" t="s">
        <v>183</v>
      </c>
      <c r="F15" s="902"/>
      <c r="G15" s="902"/>
      <c r="H15" s="902"/>
    </row>
  </sheetData>
  <sheetProtection formatColumns="0" formatRows="0" autoFilter="0" sort="0" insertRows="0" insertColumns="1" deleteRows="0" deleteColumns="0"/>
  <mergeCells count="7">
    <mergeCell ref="I12:I13"/>
    <mergeCell ref="E15:H15"/>
    <mergeCell ref="D9:D10"/>
    <mergeCell ref="D5:H5"/>
    <mergeCell ref="D8:H8"/>
    <mergeCell ref="I8:I10"/>
    <mergeCell ref="E9:H9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E12: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"/>
  </dataValidations>
  <printOptions horizontalCentered="1"/>
  <pageMargins left="0.24" right="0.24" top="0.24" bottom="0.24" header="0.24" footer="0.24"/>
  <pageSetup paperSize="9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A700701-F6E4-B543-2F8F-E5257BEA5974}" mc:Ignorable="x14ac xr xr2 xr3">
  <sheetPr>
    <tabColor rgb="FFCCCCFF"/>
    <pageSetUpPr fitToPage="1"/>
  </sheetPr>
  <dimension ref="A1:V15"/>
  <sheetViews>
    <sheetView topLeftCell="A1" showGridLines="0" zoomScale="90" workbookViewId="0">
      <selection activeCell="A1" sqref="A1"/>
    </sheetView>
  </sheetViews>
  <sheetFormatPr defaultColWidth="9.140625" customHeight="1" defaultRowHeight="15"/>
  <cols>
    <col min="1" max="2" style="1561" width="9.140625" hidden="1"/>
    <col min="3" max="3" style="1566" width="3.7109375" customWidth="1"/>
    <col min="4" max="4" style="1561" width="6.28125" customWidth="1"/>
    <col min="5" max="5" style="1561" width="73.7109375" customWidth="1"/>
    <col min="6" max="6" style="1561" width="12.8515625" hidden="1" customWidth="1"/>
    <col min="7" max="21" style="1561" width="9.140625"/>
    <col min="22" max="22" style="1586" width="9.140625"/>
  </cols>
  <sheetData>
    <row s="1561" customFormat="1" customHeight="1" ht="15" hidden="1">
      <c r="C1" s="188"/>
      <c r="V1" s="245"/>
    </row>
    <row s="1561" customFormat="1" customHeight="1" ht="15" hidden="1">
      <c r="C2" s="188"/>
      <c r="V2" s="245"/>
    </row>
    <row s="1561" customFormat="1" customHeight="1" ht="15" hidden="1">
      <c r="C3" s="188"/>
      <c r="V3" s="245"/>
    </row>
    <row s="1561" customFormat="1" customHeight="1" ht="15" hidden="1">
      <c r="C4" s="188"/>
      <c r="V4" s="245"/>
    </row>
    <row s="1561" customFormat="1" customHeight="1" ht="15" hidden="1">
      <c r="C5" s="188"/>
      <c r="V5" s="245"/>
    </row>
    <row s="1564" customFormat="1" customHeight="1" ht="5.25">
      <c r="C6" s="491"/>
      <c r="D6" s="492"/>
      <c r="E6" s="492"/>
      <c r="F6" s="492"/>
    </row>
    <row s="1561" customFormat="1" customHeight="1" ht="27.75">
      <c r="C7" s="190"/>
      <c r="D7" s="904" t="s">
        <v>184</v>
      </c>
      <c r="E7" s="905"/>
      <c r="F7" s="906"/>
      <c r="V7" s="245"/>
    </row>
    <row s="1564" customFormat="1" customHeight="1" ht="5.25">
      <c r="C8" s="491"/>
      <c r="D8" s="492"/>
      <c r="E8" s="492"/>
      <c r="F8" s="492"/>
    </row>
    <row s="1561" customFormat="1" customHeight="1" ht="36">
      <c r="C9" s="190"/>
      <c r="D9" s="167" t="s">
        <v>62</v>
      </c>
      <c r="E9" s="166" t="s">
        <v>185</v>
      </c>
      <c r="F9" s="166" t="s">
        <v>186</v>
      </c>
      <c r="V9" s="245"/>
    </row>
    <row s="1561" customFormat="1" customHeight="1" ht="11.25" hidden="1">
      <c r="C10" s="190"/>
      <c r="D10" s="184" t="s">
        <v>67</v>
      </c>
      <c r="E10" s="184" t="s">
        <v>68</v>
      </c>
      <c r="F10" s="184" t="s">
        <v>69</v>
      </c>
      <c r="I10" s="135"/>
      <c r="J10" s="135"/>
      <c r="V10" s="245"/>
    </row>
    <row s="1561" customFormat="1" customHeight="1" ht="15" hidden="1">
      <c r="C11" s="190"/>
      <c r="D11" s="264">
        <v>0</v>
      </c>
      <c r="E11" s="265"/>
      <c r="F11" s="263"/>
      <c r="V11" s="245"/>
    </row>
    <row s="1561" customFormat="1" customHeight="1" ht="15">
      <c r="C12" s="192"/>
      <c r="D12" s="239">
        <v>1</v>
      </c>
      <c r="E12" s="620"/>
      <c r="F12" s="685"/>
      <c r="I12" s="135"/>
      <c r="J12" s="135"/>
      <c r="V12" s="245"/>
    </row>
    <row s="1561" customFormat="1" customHeight="1" ht="15">
      <c r="C13" s="190"/>
      <c r="D13" s="984"/>
      <c r="E13" s="985" t="s">
        <v>182</v>
      </c>
      <c r="F13" s="267"/>
      <c r="V13" s="245"/>
    </row>
    <row s="1561" customFormat="1" customHeight="1" ht="11.25">
      <c r="C14" s="188"/>
      <c r="V14" s="245"/>
    </row>
    <row s="1561" customFormat="1" customHeight="1" ht="15">
      <c r="C15" s="188"/>
      <c r="D15" s="230"/>
      <c r="E15" s="986"/>
      <c r="F15" s="986"/>
      <c r="G15" s="986"/>
      <c r="H15" s="987"/>
      <c r="I15" s="987"/>
      <c r="J15" s="987"/>
      <c r="V15" s="245"/>
    </row>
  </sheetData>
  <sheetProtection formatColumns="0" formatRows="0" autoFilter="0" sort="0" insertRows="0" insertColumns="1" deleteRows="0" deleteColumns="0"/>
  <mergeCells count="1">
    <mergeCell ref="D7:F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1 E11:E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2"/>
  </dataValidations>
  <printOptions horizontalCentered="1"/>
  <pageMargins left="0.24" right="0.24" top="0.24" bottom="0.24" header="0.24" footer="0.24"/>
  <pageSetup paperSize="9" fitToHeight="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219</vt:i4>
      </vt:variant>
    </vt:vector>
  </HeadingPairs>
  <TitlesOfParts>
    <vt:vector size="220" baseType="lpstr">
      <vt:lpstr>Инструкция</vt:lpstr>
      <vt:lpstr>activity</vt:lpstr>
      <vt:lpstr>availability_price</vt:lpstr>
      <vt:lpstr>checkCell_List07</vt:lpstr>
      <vt:lpstr>code</vt:lpstr>
      <vt:lpstr>cross_without_borders</vt:lpstr>
      <vt:lpstr>CURRENT_DATE</vt:lpstr>
      <vt:lpstr>data_type</vt:lpstr>
      <vt:lpstr>DATA_URL</vt:lpstr>
      <vt:lpstr>dateChPeriod</vt:lpstr>
      <vt:lpstr>datePr</vt:lpstr>
      <vt:lpstr>datePr_ch</vt:lpstr>
      <vt:lpstr>DocProp_TemplateCode</vt:lpstr>
      <vt:lpstr>DocProp_Version</vt:lpstr>
      <vt:lpstr>ED_DATE</vt:lpstr>
      <vt:lpstr>et_Comm</vt:lpstr>
      <vt:lpstr>et_copy_HL</vt:lpstr>
      <vt:lpstr>et_copy_HL1</vt:lpstr>
      <vt:lpstr>et_ED</vt:lpstr>
      <vt:lpstr>et_List_101_mo</vt:lpstr>
      <vt:lpstr>et_List_101_mr</vt:lpstr>
      <vt:lpstr>et_List_101_st</vt:lpstr>
      <vt:lpstr>et_List_101_ter</vt:lpstr>
      <vt:lpstr>et_List_101_vd</vt:lpstr>
      <vt:lpstr>et_List01_H1</vt:lpstr>
      <vt:lpstr>et_List01_H2</vt:lpstr>
      <vt:lpstr>et_List01_V1</vt:lpstr>
      <vt:lpstr>et_List02</vt:lpstr>
      <vt:lpstr>et_List02_H1</vt:lpstr>
      <vt:lpstr>et_List02_H2</vt:lpstr>
      <vt:lpstr>et_List02_H3</vt:lpstr>
      <vt:lpstr>et_List02_H4</vt:lpstr>
      <vt:lpstr>et_List02_H5</vt:lpstr>
      <vt:lpstr>et_List02_H5_1</vt:lpstr>
      <vt:lpstr>et_List02_H6</vt:lpstr>
      <vt:lpstr>et_List02_H6_1</vt:lpstr>
      <vt:lpstr>et_List02_H7</vt:lpstr>
      <vt:lpstr>et_List02_H8</vt:lpstr>
      <vt:lpstr>et_List03</vt:lpstr>
      <vt:lpstr>et_List04_H1</vt:lpstr>
      <vt:lpstr>et_List04_H2</vt:lpstr>
      <vt:lpstr>et_List04_V1</vt:lpstr>
      <vt:lpstr>et_List05_copy_HL1_1</vt:lpstr>
      <vt:lpstr>et_List05_copy_HL1_2</vt:lpstr>
      <vt:lpstr>et_List05_copy_HL1_3_6</vt:lpstr>
      <vt:lpstr>et_List05_H1_1</vt:lpstr>
      <vt:lpstr>et_List05_H1_2</vt:lpstr>
      <vt:lpstr>et_List05_H1_3</vt:lpstr>
      <vt:lpstr>et_List05_H1_4</vt:lpstr>
      <vt:lpstr>et_List05_H1_5</vt:lpstr>
      <vt:lpstr>et_List05_H1_6</vt:lpstr>
      <vt:lpstr>et_List05_H2_1</vt:lpstr>
      <vt:lpstr>et_List05_H2_2</vt:lpstr>
      <vt:lpstr>et_List05_H2_3</vt:lpstr>
      <vt:lpstr>et_List05_H2_4</vt:lpstr>
      <vt:lpstr>et_List05_H2_5</vt:lpstr>
      <vt:lpstr>et_List05_H2_6</vt:lpstr>
      <vt:lpstr>et_List05_V1</vt:lpstr>
      <vt:lpstr>et_List07</vt:lpstr>
      <vt:lpstr>f_endDate</vt:lpstr>
      <vt:lpstr>f_startDate</vt:lpstr>
      <vt:lpstr>fil</vt:lpstr>
      <vt:lpstr>fil_flag</vt:lpstr>
      <vt:lpstr>flag_publication</vt:lpstr>
      <vt:lpstr>form_type</vt:lpstr>
      <vt:lpstr>form_up_date</vt:lpstr>
      <vt:lpstr>gblnRefreshPForms</vt:lpstr>
      <vt:lpstr>Info_ChngExcludeHelp_1</vt:lpstr>
      <vt:lpstr>Info_DiffExcludeHelp_1</vt:lpstr>
      <vt:lpstr>Info_DiffExcludeHelp_2</vt:lpstr>
      <vt:lpstr>Info_DiffExcludeHelp_3</vt:lpstr>
      <vt:lpstr>Info_DiffExcludeHelp_4</vt:lpstr>
      <vt:lpstr>Info_DiffTarExcludeHelp_1</vt:lpstr>
      <vt:lpstr>Info_DiffTarExcludeHelp_2</vt:lpstr>
      <vt:lpstr>Info_FilFlag</vt:lpstr>
      <vt:lpstr>Info_FxdExcludeHelp_1</vt:lpstr>
      <vt:lpstr>Info_FxdExcludeHelp_2</vt:lpstr>
      <vt:lpstr>Info_InvExcludeHelp_1</vt:lpstr>
      <vt:lpstr>Info_NoUpdates</vt:lpstr>
      <vt:lpstr>Info_PokExcludeHelp_1</vt:lpstr>
      <vt:lpstr>Info_PubExcludeHelp_1</vt:lpstr>
      <vt:lpstr>Info_PublicationWeb</vt:lpstr>
      <vt:lpstr>Info_TerExcludeHelp_1</vt:lpstr>
      <vt:lpstr>Info_TerExcludeHelp_2</vt:lpstr>
      <vt:lpstr>Info_TerExcludeHelp_3</vt:lpstr>
      <vt:lpstr>Info_TitleExcludeHelp_1</vt:lpstr>
      <vt:lpstr>Info_TitleExcludeHelp_2</vt:lpstr>
      <vt:lpstr>Info_TitleExcludeHelp_3</vt:lpstr>
      <vt:lpstr>Info_TitleExcludeHelp_4</vt:lpstr>
      <vt:lpstr>Info_TitleExcludeHelp_5</vt:lpstr>
      <vt:lpstr>Info_TitleExcludeHelp_6</vt:lpstr>
      <vt:lpstr>Info_TitleExcludeHelp_7</vt:lpstr>
      <vt:lpstr>Info_TitleExcludeHelp_8</vt:lpstr>
      <vt:lpstr>Info_TitlePublication</vt:lpstr>
      <vt:lpstr>inn</vt:lpstr>
      <vt:lpstr>IstPub</vt:lpstr>
      <vt:lpstr>IstPub_ch</vt:lpstr>
      <vt:lpstr>kind_of_control_method</vt:lpstr>
      <vt:lpstr>kind_of_forms</vt:lpstr>
      <vt:lpstr>kind_of_nameforms</vt:lpstr>
      <vt:lpstr>kind_of_NDS</vt:lpstr>
      <vt:lpstr>kind_of_NDS_tariff</vt:lpstr>
      <vt:lpstr>kind_of_publication</vt:lpstr>
      <vt:lpstr>kind_of_unit</vt:lpstr>
      <vt:lpstr>kind_of_unit_2</vt:lpstr>
      <vt:lpstr>kpp</vt:lpstr>
      <vt:lpstr>LINK_RANGE</vt:lpstr>
      <vt:lpstr>list_classTKO</vt:lpstr>
      <vt:lpstr>List_H</vt:lpstr>
      <vt:lpstr>List_M</vt:lpstr>
      <vt:lpstr>list_of_tariff</vt:lpstr>
      <vt:lpstr>list_typeTKO</vt:lpstr>
      <vt:lpstr>List00_checkFill</vt:lpstr>
      <vt:lpstr>List00_Fill</vt:lpstr>
      <vt:lpstr>List00_Print</vt:lpstr>
      <vt:lpstr>List01_ActivityID</vt:lpstr>
      <vt:lpstr>List01_Fill</vt:lpstr>
      <vt:lpstr>List01_flag_H1</vt:lpstr>
      <vt:lpstr>List01_N_activity</vt:lpstr>
      <vt:lpstr>List01_NameTar</vt:lpstr>
      <vt:lpstr>List02_Activity</vt:lpstr>
      <vt:lpstr>List02_class</vt:lpstr>
      <vt:lpstr>List02_Fill</vt:lpstr>
      <vt:lpstr>List02_flag_H1</vt:lpstr>
      <vt:lpstr>List02_flag_V1</vt:lpstr>
      <vt:lpstr>List02_mo</vt:lpstr>
      <vt:lpstr>List02_mr</vt:lpstr>
      <vt:lpstr>List02_NameTar</vt:lpstr>
      <vt:lpstr>List02_oktmo</vt:lpstr>
      <vt:lpstr>List02_Ter</vt:lpstr>
      <vt:lpstr>List02_TO</vt:lpstr>
      <vt:lpstr>List02_type</vt:lpstr>
      <vt:lpstr>List04_flag_H1</vt:lpstr>
      <vt:lpstr>List05_1_Data</vt:lpstr>
      <vt:lpstr>List05_Data_1</vt:lpstr>
      <vt:lpstr>List05_Data_2</vt:lpstr>
      <vt:lpstr>List05_Data_3</vt:lpstr>
      <vt:lpstr>List05_Data_4</vt:lpstr>
      <vt:lpstr>List05_Data_5</vt:lpstr>
      <vt:lpstr>List05_Data_6</vt:lpstr>
      <vt:lpstr>List05_flag_H1</vt:lpstr>
      <vt:lpstr>List07_Date</vt:lpstr>
      <vt:lpstr>logical</vt:lpstr>
      <vt:lpstr>mail</vt:lpstr>
      <vt:lpstr>MONTH</vt:lpstr>
      <vt:lpstr>mr_id</vt:lpstr>
      <vt:lpstr>mr_list</vt:lpstr>
      <vt:lpstr>NameOrPr</vt:lpstr>
      <vt:lpstr>NameOrPr_ch</vt:lpstr>
      <vt:lpstr>NDS</vt:lpstr>
      <vt:lpstr>NO</vt:lpstr>
      <vt:lpstr>numberPr</vt:lpstr>
      <vt:lpstr>numberPr_ch</vt:lpstr>
      <vt:lpstr>org</vt:lpstr>
      <vt:lpstr>Org_Address</vt:lpstr>
      <vt:lpstr>ORG_END_DATE</vt:lpstr>
      <vt:lpstr>Org_main</vt:lpstr>
      <vt:lpstr>Org_otv_lico</vt:lpstr>
      <vt:lpstr>ORG_START_DATE</vt:lpstr>
      <vt:lpstr>pDel_Comm</vt:lpstr>
      <vt:lpstr>pDel_ED</vt:lpstr>
      <vt:lpstr>pDel_List01_H1</vt:lpstr>
      <vt:lpstr>pDel_List01_H2</vt:lpstr>
      <vt:lpstr>pDel_List01_V1</vt:lpstr>
      <vt:lpstr>pDel_List02_H3</vt:lpstr>
      <vt:lpstr>pDel_List02_H4</vt:lpstr>
      <vt:lpstr>pDel_List02_H5</vt:lpstr>
      <vt:lpstr>pDel_List02_H5_1</vt:lpstr>
      <vt:lpstr>pDel_List02_H6</vt:lpstr>
      <vt:lpstr>pDel_List02_H6_1</vt:lpstr>
      <vt:lpstr>pDel_List02_H7</vt:lpstr>
      <vt:lpstr>pDel_List02_H8</vt:lpstr>
      <vt:lpstr>pDel_List04_V1</vt:lpstr>
      <vt:lpstr>pDel_List05_V1</vt:lpstr>
      <vt:lpstr>pDel_List07</vt:lpstr>
      <vt:lpstr>pIns_Comm</vt:lpstr>
      <vt:lpstr>pIns_ED</vt:lpstr>
      <vt:lpstr>pIns_List01_H1</vt:lpstr>
      <vt:lpstr>pIns_List01_V1</vt:lpstr>
      <vt:lpstr>pIns_List02_H1</vt:lpstr>
      <vt:lpstr>pIns_List04_H1</vt:lpstr>
      <vt:lpstr>pIns_List04_H2</vt:lpstr>
      <vt:lpstr>pIns_List04_V1</vt:lpstr>
      <vt:lpstr>pIns_List05_1</vt:lpstr>
      <vt:lpstr>pIns_List05_H1_1</vt:lpstr>
      <vt:lpstr>pIns_List05_H1_2</vt:lpstr>
      <vt:lpstr>pIns_List05_H1_3</vt:lpstr>
      <vt:lpstr>pIns_List05_H1_4</vt:lpstr>
      <vt:lpstr>pIns_List05_H1_5</vt:lpstr>
      <vt:lpstr>pIns_List05_H1_6</vt:lpstr>
      <vt:lpstr>pIns_List05_H2_1</vt:lpstr>
      <vt:lpstr>pIns_List05_H2_2</vt:lpstr>
      <vt:lpstr>pIns_List05_H2_3</vt:lpstr>
      <vt:lpstr>pIns_List05_H2_4</vt:lpstr>
      <vt:lpstr>pIns_List05_H2_5</vt:lpstr>
      <vt:lpstr>pIns_List05_H2_6</vt:lpstr>
      <vt:lpstr>pIns_List05_V1</vt:lpstr>
      <vt:lpstr>pIns_List07</vt:lpstr>
      <vt:lpstr>pRen_List01_V1</vt:lpstr>
      <vt:lpstr>pRen_List04_V1</vt:lpstr>
      <vt:lpstr>pRen_List05_V1</vt:lpstr>
      <vt:lpstr>Print_form</vt:lpstr>
      <vt:lpstr>QUARTER</vt:lpstr>
      <vt:lpstr>REESTR_LINK_RANGE</vt:lpstr>
      <vt:lpstr>REESTR_VED_RANGE</vt:lpstr>
      <vt:lpstr>REESTR_VT_RANGE</vt:lpstr>
      <vt:lpstr>REGION</vt:lpstr>
      <vt:lpstr>region_name</vt:lpstr>
      <vt:lpstr>ruk_fio</vt:lpstr>
      <vt:lpstr>sys_id</vt:lpstr>
      <vt:lpstr>TECH_ORG_ID</vt:lpstr>
      <vt:lpstr>TemplateState</vt:lpstr>
      <vt:lpstr>TitlePr_ch</vt:lpstr>
      <vt:lpstr>TSphere</vt:lpstr>
      <vt:lpstr>TSphere_full</vt:lpstr>
      <vt:lpstr>TSphere_trans</vt:lpstr>
      <vt:lpstr>VDET_END_DATE</vt:lpstr>
      <vt:lpstr>VDET_START_DATE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предложении регулируемой организации об установлении предельных тарифов в области обращения с твердыми коммунальными отходами</dc:title>
  <dc:subject>Информация о предложении регулируемой организации об установлении предельных тарифов в области обращения с твердыми коммунальными отходами</dc:subject>
  <dc:creator>--</dc:creator>
  <dc:description/>
  <cp:lastModifiedBy>-</cp:lastModifiedBy>
  <dcterms:created xsi:type="dcterms:W3CDTF">2014-08-18T08:57:48Z</dcterms:created>
  <dcterms:modified xsi:type="dcterms:W3CDTF">2023-11-16T08:21:38Z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