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xlsBook"/>
  <mc:AlternateContent xmlns:mc="http://schemas.openxmlformats.org/markup-compatibility/2006">
    <mc:Choice Requires="x15">
      <x15ac:absPath xmlns:x15ac="http://schemas.microsoft.com/office/spreadsheetml/2010/11/ac" url="C:\Users\User\Desktop\www\Attachments_emup_ekonom@mail.ru_2023-03-09_15-04-41\"/>
    </mc:Choice>
  </mc:AlternateContent>
  <bookViews>
    <workbookView xWindow="1170" yWindow="0" windowWidth="14820" windowHeight="9795" tabRatio="887" firstSheet="1" activeTab="19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r:id="rId11"/>
    <sheet name="Форма 2.2 | Т-подвоз" sheetId="559" r:id="rId12"/>
    <sheet name="Форма 1.0.1 | Т-пит" sheetId="616" state="veryHidden" r:id="rId13"/>
    <sheet name="Форма 2.2 | Т-пит" sheetId="560" state="veryHidden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2.12" sheetId="610" state="veryHidden" r:id="rId21"/>
    <sheet name="Форма 1.0.2" sheetId="550" state="veryHidden" r:id="rId22"/>
    <sheet name="Сведения об изменении" sheetId="568" state="veryHidden" r:id="rId23"/>
    <sheet name="Форма 1.0.1 | Форма 2.12" sheetId="625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4">'Форма 1.0.1 | Т-пит'!$G$17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4">'Форма 2.2 | Т-пит'!$M$28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4">'Форма 2.2 | Т-пит'!$M$29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4">'Форма 1.0.1 | Т-пит'!$G$14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4">'Форма 1.0.1 | Т-пит'!$G$15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4">'Форма 2.2 | Т-пит'!$M$30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4">'Форма 1.0.1 | Т-пит'!$G$16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Т-подвоз'!$M$35</definedName>
    <definedName name="add_Warm_4">'Форма 2.2 | Т-пит'!$M$27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Т-подвоз'!$M$18:$W$35</definedName>
    <definedName name="checkCell_List06_3_double_date">'Форма 2.2 | Т-подвоз'!$X$18:$X$35</definedName>
    <definedName name="checkCell_List06_3_unique_t">'Форма 2.2 | Т-подвоз'!$M$18:$M$35</definedName>
    <definedName name="checkCell_List06_3_unique_t1">'Форма 2.2 | Т-подвоз'!$Y$18:$Y$35</definedName>
    <definedName name="checkCell_List06_4">'Форма 2.2 | Т-пит'!$M$18:$W$30</definedName>
    <definedName name="checkCell_List06_4_double_date">'Форма 2.2 | Т-пит'!$X$18:$X$30</definedName>
    <definedName name="checkCell_List06_4_unique_t">'Форма 2.2 | Т-пит'!$M$18:$M$30</definedName>
    <definedName name="checkCell_List06_4_unique_t1">'Форма 2.2 | Т-пит'!$Y$18:$Y$30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Т-подвоз'!$F$7:$I$13</definedName>
    <definedName name="checkCells_List05_4">'Форма 1.0.1 | Т-пит'!$F$7:$I$17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REESTR_MO!$A$2:$D$464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Т-подвоз'!$O$18:$O$35</definedName>
    <definedName name="List06_3_MC2">'Форма 2.2 | Т-подвоз'!$V$18:$V$35</definedName>
    <definedName name="List06_3_note">'Форма 2.2 | Т-подвоз'!$W$18:$W$35</definedName>
    <definedName name="List06_3_Period">'Форма 2.2 | Т-подвоз'!$O$18:$U$35</definedName>
    <definedName name="List06_4_DP">'Форма 2.2 | Т-пит'!$11:$11</definedName>
    <definedName name="List06_4_MC2">'Форма 2.2 | Т-пит'!$V$18:$V$30</definedName>
    <definedName name="List06_4_note">'Форма 2.2 | Т-пит'!$W$18:$W$30</definedName>
    <definedName name="List06_4_Period">'Форма 2.2 | Т-пит'!$O$18:$U$30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2.12'!$H$11:$H$32</definedName>
    <definedName name="List12_note">'Форма 2.12'!$I$10:$I$32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2.12'!$E$18:$E$19</definedName>
    <definedName name="pCng_List12_6">'Форма 2.12'!$E$31:$E$32</definedName>
    <definedName name="pDbl_List12_5">'Форма 2.12'!$G$28:$G$29</definedName>
    <definedName name="pDbl_List12_5_copy">'Форма 2.12'!$L$28:$L$29</definedName>
    <definedName name="pDbl_List12_5_copy2">'Форма 2.12'!$K$28:$K$29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Т-подвоз'!$I$18:$K$35</definedName>
    <definedName name="pDel_List06_4_1">'Форма 2.2 | Т-пит'!$I$18:$K$31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2.12'!$C$18:$C$19</definedName>
    <definedName name="pDel_List12_3">'Форма 2.12'!$C$22:$C$23</definedName>
    <definedName name="pDel_List12_4">'Форма 2.12'!$C$25:$C$26</definedName>
    <definedName name="pDel_List12_5">'Форма 2.12'!$C$28:$C$29</definedName>
    <definedName name="pDel_List12_6">'Форма 2.12'!$C$31:$C$32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Т-подвоз'!$V$14:$V$35</definedName>
    <definedName name="pIns_List06_4_Period">'Форма 2.2 | Т-пит'!$V$18:$V$30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2.12'!$E$19</definedName>
    <definedName name="pIns_List12_3">'Форма 2.12'!$E$23</definedName>
    <definedName name="pIns_List12_4">'Форма 2.12'!$E$26</definedName>
    <definedName name="pIns_List12_5">'Форма 2.12'!$E$29</definedName>
    <definedName name="pIns_List12_6">'Форма 2.12'!$E$32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REESTR_ORG!$A$2:$J$91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62913"/>
</workbook>
</file>

<file path=xl/calcChain.xml><?xml version="1.0" encoding="utf-8"?>
<calcChain xmlns="http://schemas.openxmlformats.org/spreadsheetml/2006/main">
  <c r="M7" i="559" l="1"/>
  <c r="O7" i="559"/>
  <c r="M8" i="559"/>
  <c r="O8" i="559"/>
  <c r="M9" i="559"/>
  <c r="O9" i="559"/>
  <c r="O10" i="559"/>
  <c r="N17" i="559"/>
  <c r="O17" i="559" s="1"/>
  <c r="P17" i="559" s="1"/>
  <c r="Q17" i="559" s="1"/>
  <c r="R17" i="559" s="1"/>
  <c r="S17" i="559" s="1"/>
  <c r="U17" i="559" s="1"/>
  <c r="V17" i="559" s="1"/>
  <c r="W17" i="559" s="1"/>
  <c r="L18" i="559"/>
  <c r="O18" i="559"/>
  <c r="L19" i="559"/>
  <c r="L20" i="559"/>
  <c r="L21" i="559"/>
  <c r="L22" i="559"/>
  <c r="Z23" i="559"/>
  <c r="Y22" i="559"/>
  <c r="L23" i="559"/>
  <c r="Q24" i="559"/>
  <c r="X23" i="559"/>
  <c r="L26" i="559"/>
  <c r="Z27" i="559"/>
  <c r="Y26" i="559"/>
  <c r="L27" i="559"/>
  <c r="Q28" i="559"/>
  <c r="X27" i="559"/>
  <c r="L30" i="559"/>
  <c r="Z31" i="559"/>
  <c r="Y30" i="559"/>
  <c r="L31" i="559"/>
  <c r="Q32" i="559"/>
  <c r="X31" i="559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H12" i="625"/>
  <c r="H11" i="625"/>
  <c r="H9" i="625"/>
  <c r="H8" i="625"/>
  <c r="H7" i="625"/>
  <c r="H13" i="622"/>
  <c r="H12" i="622"/>
  <c r="H9" i="622"/>
  <c r="H8" i="622"/>
  <c r="H13" i="615"/>
  <c r="H12" i="615"/>
  <c r="H9" i="615"/>
  <c r="H8" i="615"/>
  <c r="R14" i="601"/>
  <c r="H13" i="625" s="1"/>
  <c r="R13" i="601"/>
  <c r="R12" i="601"/>
  <c r="P12" i="601"/>
  <c r="F10" i="625"/>
  <c r="F9" i="625"/>
  <c r="F8" i="625"/>
  <c r="F13" i="625"/>
  <c r="F12" i="625"/>
  <c r="F11" i="625"/>
  <c r="M14" i="601"/>
  <c r="M13" i="601"/>
  <c r="M12" i="601"/>
  <c r="M9" i="566" l="1"/>
  <c r="M8" i="566"/>
  <c r="M9" i="598"/>
  <c r="M8" i="598"/>
  <c r="M9" i="560"/>
  <c r="M8" i="560"/>
  <c r="M9" i="567"/>
  <c r="M8" i="567"/>
  <c r="M9" i="530"/>
  <c r="M8" i="530"/>
  <c r="B2" i="525"/>
  <c r="B3" i="525"/>
  <c r="N10" i="566" l="1"/>
  <c r="N9" i="566"/>
  <c r="N8" i="566"/>
  <c r="N7" i="566"/>
  <c r="N10" i="598"/>
  <c r="N9" i="598"/>
  <c r="N8" i="598"/>
  <c r="N7" i="598"/>
  <c r="M7" i="566"/>
  <c r="M7" i="598"/>
  <c r="O10" i="560"/>
  <c r="O9" i="560"/>
  <c r="O8" i="560"/>
  <c r="O7" i="560"/>
  <c r="M7" i="560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O17" i="560"/>
  <c r="P17" i="560" s="1"/>
  <c r="Q17" i="560" s="1"/>
  <c r="R17" i="560" s="1"/>
  <c r="S17" i="560" s="1"/>
  <c r="U17" i="560" s="1"/>
  <c r="V17" i="560" s="1"/>
  <c r="W17" i="560" s="1"/>
  <c r="Z23" i="560"/>
  <c r="Q24" i="560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AM22" i="566"/>
  <c r="L168" i="471"/>
  <c r="F12" i="615"/>
  <c r="F8" i="616"/>
  <c r="F10" i="622"/>
  <c r="L183" i="471"/>
  <c r="X82" i="471"/>
  <c r="L34" i="471"/>
  <c r="L18" i="560"/>
  <c r="F9" i="613"/>
  <c r="F11" i="615"/>
  <c r="F294" i="471"/>
  <c r="L22" i="598"/>
  <c r="L65" i="471"/>
  <c r="F9" i="616"/>
  <c r="L21" i="560"/>
  <c r="F12" i="613"/>
  <c r="L167" i="471"/>
  <c r="L18" i="567"/>
  <c r="Y153" i="471"/>
  <c r="L166" i="471"/>
  <c r="F11" i="613"/>
  <c r="L62" i="471"/>
  <c r="F8" i="613"/>
  <c r="F8" i="615"/>
  <c r="L22" i="567"/>
  <c r="L20" i="566"/>
  <c r="F12" i="622"/>
  <c r="L21" i="530"/>
  <c r="L19" i="566"/>
  <c r="L20" i="530"/>
  <c r="L63" i="471"/>
  <c r="F11" i="618"/>
  <c r="L33" i="471"/>
  <c r="L19" i="567"/>
  <c r="L18" i="530"/>
  <c r="F8" i="622"/>
  <c r="F8" i="617"/>
  <c r="F12" i="617"/>
  <c r="L23" i="560"/>
  <c r="AN22" i="598"/>
  <c r="L82" i="471"/>
  <c r="L23" i="567"/>
  <c r="L184" i="471"/>
  <c r="F13" i="618"/>
  <c r="X154" i="471"/>
  <c r="F11" i="616"/>
  <c r="Y136" i="471"/>
  <c r="F9" i="614"/>
  <c r="L61" i="471"/>
  <c r="F10" i="617"/>
  <c r="L77" i="471"/>
  <c r="F9" i="618"/>
  <c r="L48" i="471"/>
  <c r="L19" i="530"/>
  <c r="L23" i="530"/>
  <c r="L32" i="471"/>
  <c r="L20" i="598"/>
  <c r="E2" i="437"/>
  <c r="L182" i="471"/>
  <c r="X23" i="530"/>
  <c r="L66" i="471"/>
  <c r="L181" i="471"/>
  <c r="L20" i="560"/>
  <c r="L49" i="471"/>
  <c r="F9" i="615"/>
  <c r="L22" i="530"/>
  <c r="F10" i="615"/>
  <c r="Y65" i="471"/>
  <c r="L169" i="471"/>
  <c r="X50" i="471"/>
  <c r="X23" i="560"/>
  <c r="M249" i="471"/>
  <c r="L30" i="471"/>
  <c r="L19" i="560"/>
  <c r="F12" i="614"/>
  <c r="L21" i="598"/>
  <c r="Y33" i="471"/>
  <c r="F12" i="618"/>
  <c r="F9" i="622"/>
  <c r="E3" i="437"/>
  <c r="F11" i="614"/>
  <c r="Y22" i="560"/>
  <c r="F9" i="617"/>
  <c r="L46" i="471"/>
  <c r="F293" i="471"/>
  <c r="X34" i="471"/>
  <c r="Y22" i="567"/>
  <c r="Y119" i="471"/>
  <c r="L81" i="471"/>
  <c r="F13" i="622"/>
  <c r="L21" i="566"/>
  <c r="L80" i="471"/>
  <c r="Y22" i="530"/>
  <c r="M259" i="471"/>
  <c r="AC100" i="471"/>
  <c r="F10" i="613"/>
  <c r="F289" i="471"/>
  <c r="F10" i="616"/>
  <c r="L79" i="471"/>
  <c r="L78" i="471"/>
  <c r="X137" i="471"/>
  <c r="L21" i="567"/>
  <c r="AM184" i="471"/>
  <c r="F11" i="622"/>
  <c r="F291" i="471"/>
  <c r="X120" i="471"/>
  <c r="L19" i="598"/>
  <c r="F292" i="471"/>
  <c r="L47" i="471"/>
  <c r="F8" i="618"/>
  <c r="F13" i="616"/>
  <c r="Y81" i="471"/>
  <c r="M254" i="471"/>
  <c r="L29" i="471"/>
  <c r="L31" i="471"/>
  <c r="F10" i="614"/>
  <c r="F13" i="613"/>
  <c r="F290" i="471"/>
  <c r="X66" i="471"/>
  <c r="AD97" i="471"/>
  <c r="AC98" i="471"/>
  <c r="L22" i="560"/>
  <c r="F13" i="615"/>
  <c r="F8" i="614"/>
  <c r="L64" i="471"/>
  <c r="Y49" i="471"/>
  <c r="F13" i="614"/>
  <c r="X23" i="567"/>
  <c r="F10" i="618"/>
  <c r="F13" i="617"/>
  <c r="L22" i="566"/>
  <c r="L50" i="471"/>
  <c r="AN169" i="471"/>
  <c r="F11" i="617"/>
  <c r="L20" i="567"/>
  <c r="F12" i="616"/>
  <c r="L45" i="471"/>
</calcChain>
</file>

<file path=xl/sharedStrings.xml><?xml version="1.0" encoding="utf-8"?>
<sst xmlns="http://schemas.openxmlformats.org/spreadsheetml/2006/main" count="3697" uniqueCount="1981">
  <si>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</si>
  <si>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</si>
  <si>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</si>
  <si>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</si>
  <si>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</si>
  <si>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</si>
  <si>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</si>
  <si>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</si>
  <si>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</si>
  <si>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</si>
  <si>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</si>
  <si>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</si>
  <si>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</si>
  <si>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</si>
  <si>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</si>
  <si>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</si>
  <si>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</si>
  <si>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</si>
  <si>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</si>
  <si>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</si>
  <si>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</si>
  <si>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</si>
  <si>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</si>
  <si>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</si>
  <si>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</si>
  <si>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</si>
  <si>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</si>
  <si>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</si>
  <si>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</si>
  <si>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</si>
  <si>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</si>
  <si>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</si>
  <si>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</si>
  <si>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</si>
  <si>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</si>
  <si>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</si>
  <si>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</si>
  <si>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</si>
  <si>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</si>
  <si>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</si>
  <si>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</si>
  <si>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</si>
  <si>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</si>
  <si>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</si>
  <si>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</si>
  <si>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</si>
  <si>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</si>
  <si>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</si>
  <si>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</si>
  <si>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</si>
  <si>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</si>
  <si>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</si>
  <si>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</si>
  <si>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</si>
  <si>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</si>
  <si>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</si>
  <si>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</si>
  <si>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</si>
  <si>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</si>
  <si>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</si>
  <si>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</si>
  <si>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</si>
  <si>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</si>
  <si>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</si>
  <si>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</si>
  <si>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</si>
  <si>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</si>
  <si>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</si>
  <si>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</si>
  <si>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</si>
  <si>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</si>
  <si>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</si>
  <si>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</si>
  <si>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</si>
  <si>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</si>
  <si>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</si>
  <si>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</si>
  <si>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</si>
  <si>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</si>
  <si>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</si>
  <si>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</si>
  <si>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</si>
  <si>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</si>
  <si>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</si>
  <si>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</si>
  <si>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</si>
  <si>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</si>
  <si>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</si>
  <si>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</si>
  <si>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</si>
  <si>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</si>
  <si>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</si>
  <si>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</si>
  <si>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</si>
  <si>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</si>
  <si>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</si>
  <si>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</si>
  <si>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</si>
  <si>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</si>
  <si>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</si>
  <si>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</si>
  <si>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</si>
  <si>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</si>
  <si>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</si>
  <si>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</si>
  <si>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</si>
  <si>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</si>
  <si>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</si>
  <si>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</si>
  <si>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</si>
  <si>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</si>
  <si>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</si>
  <si>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</si>
  <si>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</si>
  <si>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</si>
  <si>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</si>
  <si>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</si>
  <si>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</si>
  <si>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</si>
  <si>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</si>
  <si>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</si>
  <si>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</si>
  <si>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</si>
  <si>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</si>
  <si>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</si>
  <si>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</si>
  <si>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</si>
  <si>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</si>
  <si>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</si>
  <si>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</si>
  <si>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</si>
  <si>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</si>
  <si>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</si>
  <si>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</si>
  <si>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</si>
  <si>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</si>
  <si>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</si>
  <si>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</si>
  <si>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</si>
  <si>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</si>
  <si>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</si>
  <si>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</si>
  <si>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</si>
  <si>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</si>
  <si>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</si>
  <si>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</si>
  <si>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</si>
  <si>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</si>
  <si>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</si>
  <si>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</si>
  <si>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</si>
  <si>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</si>
  <si>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</si>
  <si>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</si>
  <si>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</si>
  <si>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</si>
  <si>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</si>
  <si>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</si>
  <si>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</si>
  <si>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</si>
  <si>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</si>
  <si>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</si>
  <si>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</si>
  <si>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</si>
  <si>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</si>
  <si>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</si>
  <si>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</si>
  <si>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</si>
  <si>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</si>
  <si>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</si>
  <si>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</si>
  <si>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</si>
  <si>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</si>
  <si>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</si>
  <si>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</si>
  <si>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</si>
  <si>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</si>
  <si>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</si>
  <si>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</si>
  <si>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</si>
  <si>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</si>
  <si>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</si>
  <si>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</si>
  <si>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</si>
  <si>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</si>
  <si>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</si>
  <si>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</si>
  <si>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</si>
  <si>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</si>
  <si>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</si>
  <si>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</si>
  <si>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</si>
  <si>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</si>
  <si>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</si>
  <si>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</si>
  <si>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</si>
  <si>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</si>
  <si>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</si>
  <si>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</si>
  <si>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</si>
  <si>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</si>
  <si>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</si>
  <si>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</si>
  <si>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</si>
  <si>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</si>
  <si>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</si>
  <si>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</si>
  <si>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</si>
  <si>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</si>
  <si>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</si>
  <si>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</si>
  <si>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</si>
  <si>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</si>
  <si>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</si>
  <si>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</si>
  <si>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</si>
  <si>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</si>
  <si>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</si>
  <si>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</si>
  <si>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</si>
  <si>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</si>
  <si>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</si>
  <si>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</si>
  <si>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</si>
  <si>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</si>
  <si>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</si>
  <si>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</si>
  <si>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</si>
  <si>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</si>
  <si>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</si>
  <si>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</si>
  <si>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</si>
  <si>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</si>
  <si>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</si>
  <si>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</si>
  <si>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</si>
  <si>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</si>
  <si>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</si>
  <si>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</si>
  <si>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</si>
  <si>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</si>
  <si>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</si>
  <si>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</si>
  <si>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</si>
  <si>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</si>
  <si>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</si>
  <si>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</si>
  <si>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</si>
  <si>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</si>
  <si>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</si>
  <si>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</si>
  <si>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</si>
  <si>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</si>
  <si>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</si>
  <si>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</si>
  <si>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</si>
  <si>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</si>
  <si>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</si>
  <si>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</si>
  <si>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</si>
  <si>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</si>
  <si>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</si>
  <si>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</si>
  <si>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</si>
  <si>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</si>
  <si>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</si>
  <si>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</si>
  <si>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</si>
  <si>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</si>
  <si>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</si>
  <si>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</si>
  <si>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</si>
  <si>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</si>
  <si>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</si>
  <si>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</si>
  <si>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</si>
  <si>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</si>
  <si>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</si>
  <si>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</si>
  <si>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</si>
  <si>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</si>
  <si>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</si>
  <si>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</si>
  <si>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</si>
  <si>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</si>
  <si>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</si>
  <si>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</si>
  <si>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</si>
  <si>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</si>
  <si>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</si>
  <si>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</si>
  <si>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</si>
  <si>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</si>
  <si>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</si>
  <si>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</si>
  <si>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</si>
  <si>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</si>
  <si>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</si>
  <si>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</si>
  <si>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</si>
  <si>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</si>
  <si>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</si>
  <si>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</si>
  <si>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</si>
  <si>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</si>
  <si>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</si>
  <si>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</si>
  <si>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</si>
  <si>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</si>
  <si>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</si>
  <si>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</si>
  <si>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</si>
  <si>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</si>
  <si>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</si>
  <si>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</si>
  <si>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</si>
  <si>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</si>
  <si>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</si>
  <si>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</si>
  <si>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</si>
  <si>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</si>
  <si>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</si>
  <si>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</si>
  <si>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</si>
  <si>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</si>
  <si>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</si>
  <si>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</si>
  <si>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</si>
  <si>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</si>
  <si>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</si>
  <si>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</si>
  <si>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</si>
  <si>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</si>
  <si>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</si>
  <si>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</si>
  <si>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</si>
  <si>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</si>
  <si>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</si>
  <si>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</si>
  <si>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</si>
  <si>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</si>
  <si>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</si>
  <si>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</si>
  <si>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</si>
  <si>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</si>
  <si>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</si>
  <si>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</si>
  <si>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</si>
  <si>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</si>
  <si>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</si>
  <si>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</si>
  <si>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</si>
  <si>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</si>
  <si>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</si>
  <si>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</si>
  <si>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</si>
  <si>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</si>
  <si>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</si>
  <si>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</si>
  <si>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</si>
  <si>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</si>
  <si>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</si>
  <si>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</si>
  <si>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</si>
  <si>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</si>
  <si>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</si>
  <si>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</si>
  <si>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</si>
  <si>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</si>
  <si>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</si>
  <si>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</si>
  <si>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</si>
  <si>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</si>
  <si>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</si>
  <si>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</si>
  <si>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</si>
  <si>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</si>
  <si>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</si>
  <si>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</si>
  <si>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</si>
  <si>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</si>
  <si>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</si>
  <si>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</si>
  <si>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</si>
  <si>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</si>
  <si>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</si>
  <si>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</si>
  <si>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</si>
  <si>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</si>
  <si>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</si>
  <si>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</si>
  <si>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</si>
  <si>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</si>
  <si>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</si>
  <si>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</si>
  <si>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</si>
  <si>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</si>
  <si>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</si>
  <si>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</si>
  <si>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</si>
  <si>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</si>
  <si>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</si>
  <si>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</si>
  <si>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</si>
  <si>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</si>
  <si>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</si>
  <si>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</si>
  <si>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</si>
  <si>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</si>
  <si>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</si>
  <si>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</si>
  <si>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</si>
  <si>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</si>
  <si>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</si>
  <si>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</si>
  <si>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</si>
  <si>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</si>
  <si>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</si>
  <si>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</si>
  <si>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</si>
  <si>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</si>
  <si>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</si>
  <si>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</si>
  <si>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</si>
  <si>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</si>
  <si>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</si>
  <si>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</si>
  <si>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</si>
  <si>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</si>
  <si>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</si>
  <si>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</si>
  <si>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</si>
  <si>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</si>
  <si>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</si>
  <si>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</si>
  <si>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</si>
  <si>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</si>
  <si>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</si>
  <si>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</si>
  <si>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</si>
  <si>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</si>
  <si>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</si>
  <si>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</si>
  <si>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</si>
  <si>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</si>
  <si>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</si>
  <si>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</si>
  <si>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</si>
  <si>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</si>
  <si>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</si>
  <si>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</si>
  <si>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</si>
  <si>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</si>
  <si>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</si>
  <si>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</si>
  <si>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</si>
  <si>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</si>
  <si>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</si>
  <si>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</si>
  <si>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</si>
  <si>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</si>
  <si>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</si>
  <si>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</si>
  <si>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</si>
  <si>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</si>
  <si>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</si>
  <si>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</si>
  <si>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</si>
  <si>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</si>
  <si>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</si>
  <si>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</si>
  <si>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</si>
  <si>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</si>
  <si>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</si>
  <si>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</si>
  <si>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</si>
  <si>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</si>
  <si>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</si>
  <si>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</si>
  <si>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</si>
  <si>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</si>
  <si>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</si>
  <si>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</si>
  <si>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</si>
  <si>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</si>
  <si>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</si>
  <si>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</si>
  <si>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</si>
  <si>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</si>
  <si>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</si>
  <si>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</si>
  <si>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</si>
  <si>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</si>
  <si>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</si>
  <si>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</si>
  <si>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</si>
  <si>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</si>
  <si>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</si>
  <si>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</si>
  <si>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</si>
  <si>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</si>
  <si>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</si>
  <si>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</si>
  <si>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</si>
  <si>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</si>
  <si>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</si>
  <si>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</si>
  <si>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</si>
  <si>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</si>
  <si>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</si>
  <si>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</si>
  <si>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</si>
  <si>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</si>
  <si>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</si>
  <si>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</si>
  <si>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</si>
  <si>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</si>
  <si>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</si>
  <si>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</si>
  <si>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</si>
  <si>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</si>
  <si>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</si>
  <si>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</si>
  <si>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</si>
  <si>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</si>
  <si>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</si>
  <si>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</si>
  <si>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</si>
  <si>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</si>
  <si>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</si>
  <si>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</si>
  <si>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</si>
  <si>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</si>
  <si>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</si>
  <si>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</si>
  <si>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</si>
  <si>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</si>
  <si>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</si>
  <si>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</si>
  <si>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</si>
  <si>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</si>
  <si>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</si>
  <si>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</si>
  <si>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</si>
  <si>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</si>
  <si>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</si>
  <si>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</si>
  <si>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</si>
  <si>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</si>
  <si>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</si>
  <si>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</si>
  <si>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</si>
  <si>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</si>
  <si>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</si>
  <si>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</si>
  <si>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</si>
  <si>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</si>
  <si>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</si>
  <si>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</si>
  <si>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</si>
  <si>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</si>
  <si>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</si>
  <si>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</si>
  <si>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</si>
  <si>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</si>
  <si>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</si>
  <si>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</si>
  <si>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</si>
  <si>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</si>
  <si>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</si>
  <si>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</si>
  <si>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</si>
  <si>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</si>
  <si>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</si>
  <si>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</si>
  <si>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</si>
  <si>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</si>
  <si>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</si>
  <si>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</si>
  <si>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</si>
  <si>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</si>
  <si>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</si>
  <si>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</si>
  <si>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</si>
  <si>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</si>
  <si>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</si>
  <si>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</si>
  <si>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</si>
  <si>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</si>
  <si>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</si>
  <si>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</si>
  <si>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</si>
  <si>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</si>
  <si>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</si>
  <si>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</si>
  <si>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</si>
  <si>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</si>
  <si>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</si>
  <si>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</si>
  <si>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</si>
  <si>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</si>
  <si>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</si>
  <si>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</si>
  <si>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</si>
  <si>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</si>
  <si>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</si>
  <si>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</si>
  <si>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</si>
  <si>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</si>
  <si>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</si>
  <si>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</si>
  <si>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</si>
  <si>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</si>
  <si>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</si>
  <si>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</si>
  <si>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</si>
  <si>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</si>
  <si>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</si>
  <si>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</si>
  <si>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</si>
  <si>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</si>
  <si>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</si>
  <si>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</si>
  <si>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</si>
  <si>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</si>
  <si>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</si>
  <si>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</si>
  <si>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</si>
  <si>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</si>
  <si>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</si>
  <si>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</si>
  <si>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</si>
  <si>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</si>
  <si>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</si>
  <si>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</si>
  <si>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</si>
  <si>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</si>
  <si>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</si>
  <si>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</si>
  <si>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</si>
  <si>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</si>
  <si>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</si>
  <si>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</si>
  <si>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</si>
  <si>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</si>
  <si>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</si>
  <si>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</si>
  <si>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</si>
  <si>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</si>
  <si>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</si>
  <si>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</si>
  <si>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</si>
  <si>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</si>
  <si>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</si>
  <si>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</si>
  <si>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</si>
  <si>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</si>
  <si>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</si>
  <si>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</si>
  <si>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</si>
  <si>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</si>
  <si>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</si>
  <si>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</si>
  <si>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</si>
  <si>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</si>
  <si>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</si>
  <si>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</si>
  <si>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</si>
  <si>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</si>
  <si>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</si>
  <si>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</si>
  <si>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</si>
  <si>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</si>
  <si>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</si>
  <si>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</si>
  <si>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</si>
  <si>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</si>
  <si>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</si>
  <si>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</si>
  <si>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</si>
  <si>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</si>
  <si>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</si>
  <si>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</si>
  <si>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</si>
  <si>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</si>
  <si>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</si>
  <si>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</si>
  <si>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</si>
  <si>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</si>
  <si>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</si>
  <si>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</si>
  <si>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</si>
  <si>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</si>
  <si>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</si>
  <si>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</si>
  <si>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</si>
  <si>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</si>
  <si>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</si>
  <si>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</si>
  <si>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</si>
  <si>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</si>
  <si>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</si>
  <si>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</si>
  <si>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</si>
  <si>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</si>
  <si>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</si>
  <si>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</si>
  <si>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</si>
  <si>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</si>
  <si>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</si>
  <si>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</si>
  <si>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FAS.JKH.OPEN.INFO.PRICE.HVS!</t>
  </si>
  <si>
    <t>28.11.2022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</si>
  <si>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</si>
  <si>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</si>
  <si>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</si>
  <si>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</si>
  <si>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</si>
  <si>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</si>
  <si>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</si>
  <si>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</si>
  <si>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</si>
  <si>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</si>
  <si>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</si>
  <si>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</si>
  <si>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</si>
  <si>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</si>
  <si>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</si>
  <si>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</si>
  <si>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</si>
  <si>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</si>
  <si>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</si>
  <si>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</si>
  <si>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</si>
  <si>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</si>
  <si>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</si>
  <si>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</si>
  <si>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</si>
  <si>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</si>
  <si>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</si>
  <si>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</si>
  <si>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</si>
  <si>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</si>
  <si>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</si>
  <si>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</si>
  <si>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</si>
  <si>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</si>
  <si>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</si>
  <si>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</si>
  <si>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</si>
  <si>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</si>
  <si>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</si>
  <si>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</si>
  <si>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</si>
  <si>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</si>
  <si>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</si>
  <si>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</si>
  <si>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</si>
  <si>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</si>
  <si>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</si>
  <si>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</si>
  <si>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</si>
  <si>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</si>
  <si>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</si>
  <si>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</si>
  <si>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</si>
  <si>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</si>
  <si>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</si>
  <si>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</si>
  <si>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</si>
  <si>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</si>
  <si>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</si>
  <si>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</si>
  <si>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</si>
  <si>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</si>
  <si>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</si>
  <si>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</si>
  <si>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</si>
  <si>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</si>
  <si>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</si>
  <si>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</si>
  <si>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</si>
  <si>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</si>
  <si>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</si>
  <si>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</si>
  <si>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</si>
  <si>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</si>
  <si>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</si>
  <si>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</si>
  <si>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</si>
  <si>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</si>
  <si>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</si>
  <si>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</si>
  <si>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</si>
  <si>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</si>
  <si>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</si>
  <si>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</si>
  <si>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</si>
  <si>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</si>
  <si>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</si>
  <si>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</si>
  <si>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</si>
  <si>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</si>
  <si>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</si>
  <si>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</si>
  <si>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</si>
  <si>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</si>
  <si>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</si>
  <si>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</si>
  <si>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</si>
  <si>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</si>
  <si>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</si>
  <si>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</si>
  <si>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</si>
  <si>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</si>
  <si>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</si>
  <si>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</si>
  <si>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</si>
  <si>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</si>
  <si>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</si>
  <si>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</si>
  <si>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</si>
  <si>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</si>
  <si>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</si>
  <si>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</si>
  <si>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</si>
  <si>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</si>
  <si>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</si>
  <si>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</si>
  <si>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</si>
  <si>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</si>
  <si>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</si>
  <si>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</si>
  <si>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</si>
  <si>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</si>
  <si>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</si>
  <si>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</si>
  <si>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</si>
  <si>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</si>
  <si>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</si>
  <si>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</si>
  <si>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</si>
  <si>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</si>
  <si>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</si>
  <si>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</si>
  <si>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</si>
  <si>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</si>
  <si>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</si>
  <si>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</si>
  <si>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</si>
  <si>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</si>
  <si>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</si>
  <si>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</si>
  <si>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</si>
  <si>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</si>
  <si>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</si>
  <si>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</si>
  <si>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</si>
  <si>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</si>
  <si>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</si>
  <si>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</si>
  <si>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</si>
  <si>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</si>
  <si>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</si>
  <si>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</si>
  <si>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</si>
  <si>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</si>
  <si>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</si>
  <si>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</si>
  <si>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</si>
  <si>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</si>
  <si>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</si>
  <si>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</si>
  <si>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</si>
  <si>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</si>
  <si>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</si>
  <si>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</si>
  <si>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</si>
  <si>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</si>
  <si>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</si>
  <si>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</si>
  <si>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</si>
  <si>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</si>
  <si>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</si>
  <si>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</si>
  <si>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</si>
  <si>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</si>
  <si>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</si>
  <si>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</si>
  <si>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</si>
  <si>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</si>
  <si>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</si>
  <si>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</si>
  <si>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</si>
  <si>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</si>
  <si>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</si>
  <si>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</si>
  <si>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</si>
  <si>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</si>
  <si>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</si>
  <si>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</si>
  <si>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</si>
  <si>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</si>
  <si>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</si>
  <si>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</si>
  <si>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</si>
  <si>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</si>
  <si>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</si>
  <si>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</si>
  <si>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</si>
  <si>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</si>
  <si>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</si>
  <si>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</si>
  <si>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</si>
  <si>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</si>
  <si>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</si>
  <si>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</si>
  <si>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</si>
  <si>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</si>
  <si>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</si>
  <si>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</si>
  <si>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</si>
  <si>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</si>
  <si>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</si>
  <si>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</si>
  <si>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</si>
  <si>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</si>
  <si>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</si>
  <si>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</si>
  <si>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</si>
  <si>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</si>
  <si>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</si>
  <si>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</si>
  <si>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</si>
  <si>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</si>
  <si>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</si>
  <si>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</si>
  <si>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</si>
  <si>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</si>
  <si>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</si>
  <si>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</si>
  <si>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</si>
  <si>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</si>
  <si>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</si>
  <si>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</si>
  <si>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</si>
  <si>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</si>
  <si>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</si>
  <si>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</si>
  <si>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</si>
  <si>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</si>
  <si>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</si>
  <si>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</si>
  <si>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</si>
  <si>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</si>
  <si>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</si>
  <si>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</si>
  <si>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</si>
  <si>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</si>
  <si>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</si>
  <si>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</si>
  <si>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</si>
  <si>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</si>
  <si>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</si>
  <si>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</si>
  <si>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</si>
  <si>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</si>
  <si>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</si>
  <si>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</si>
  <si>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</si>
  <si>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</si>
  <si>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</si>
  <si>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</si>
  <si>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</si>
  <si>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</si>
  <si>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</si>
  <si>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</si>
  <si>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</si>
  <si>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</si>
  <si>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</si>
  <si>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</si>
  <si>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</si>
  <si>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</si>
  <si>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</si>
  <si>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</si>
  <si>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</si>
  <si>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</si>
  <si>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</si>
  <si>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</si>
  <si>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</si>
  <si>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</si>
  <si>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</si>
  <si>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</si>
  <si>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</si>
  <si>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</si>
  <si>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</si>
  <si>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</si>
  <si>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</si>
  <si>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</si>
  <si>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</si>
  <si>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</si>
  <si>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</si>
  <si>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</si>
  <si>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</si>
  <si>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</si>
  <si>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</si>
  <si>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</si>
  <si>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</si>
  <si>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</si>
  <si>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</si>
  <si>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</si>
  <si>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</si>
  <si>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</si>
  <si>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</si>
  <si>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</si>
  <si>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</si>
  <si>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</si>
  <si>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</si>
  <si>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</si>
  <si>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</si>
  <si>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</si>
  <si>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</si>
  <si>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</si>
  <si>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</si>
  <si>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</si>
  <si>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</si>
  <si>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</si>
  <si>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</si>
  <si>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</si>
  <si>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</si>
  <si>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</si>
  <si>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</si>
  <si>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</si>
  <si>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</si>
  <si>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</si>
  <si>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</si>
  <si>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</si>
  <si>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</si>
  <si>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</si>
  <si>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</si>
  <si>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</si>
  <si>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</si>
  <si>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</si>
  <si>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</si>
  <si>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</si>
  <si>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</si>
  <si>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</si>
  <si>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</si>
  <si>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</si>
  <si>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</si>
  <si>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</si>
  <si>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</si>
  <si>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</si>
  <si>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</si>
  <si>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</si>
  <si>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</si>
  <si>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</si>
  <si>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</si>
  <si>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</si>
  <si>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</si>
  <si>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</si>
  <si>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</si>
  <si>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</si>
  <si>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</si>
  <si>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</si>
  <si>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</si>
  <si>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</si>
  <si>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</si>
  <si>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</si>
  <si>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</si>
  <si>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</si>
  <si>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</si>
  <si>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</si>
  <si>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</si>
  <si>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</si>
  <si>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</si>
  <si>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</si>
  <si>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</si>
  <si>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</si>
  <si>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</si>
  <si>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</si>
  <si>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</si>
  <si>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</si>
  <si>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</si>
  <si>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</si>
  <si>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</si>
  <si>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</si>
  <si>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</si>
  <si>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</si>
  <si>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</si>
  <si>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</si>
  <si>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</si>
  <si>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</si>
  <si>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</si>
  <si>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</si>
  <si>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</si>
  <si>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</si>
  <si>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</si>
  <si>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</si>
  <si>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</si>
  <si>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</si>
  <si>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</si>
  <si>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</si>
  <si>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</si>
  <si>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</si>
  <si>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</si>
  <si>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</si>
  <si>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</si>
  <si>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</si>
  <si>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</si>
  <si>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</si>
  <si>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</si>
  <si>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</si>
  <si>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</si>
  <si>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</si>
  <si>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</si>
  <si>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</si>
  <si>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</si>
  <si>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</si>
  <si>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</si>
  <si>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</si>
  <si>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</si>
  <si>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</si>
  <si>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</si>
  <si>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</si>
  <si>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</si>
  <si>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</si>
  <si>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</si>
  <si>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</si>
  <si>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</si>
  <si>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</si>
  <si>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</si>
  <si>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</si>
  <si>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</si>
  <si>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</si>
  <si>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</si>
  <si>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</si>
  <si>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</si>
  <si>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</si>
  <si>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</si>
  <si>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</si>
  <si>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</si>
  <si>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</si>
  <si>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</si>
  <si>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</si>
  <si>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</si>
  <si>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</si>
  <si>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</si>
  <si>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</si>
  <si>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</si>
  <si>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</si>
  <si>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</si>
  <si>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</si>
  <si>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</si>
  <si>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</si>
  <si>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</si>
  <si>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</si>
  <si>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</si>
  <si>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</si>
  <si>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</si>
  <si>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</si>
  <si>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</si>
  <si>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</si>
  <si>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</si>
  <si>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</si>
  <si>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</si>
  <si>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</si>
  <si>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</si>
  <si>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</si>
  <si>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</si>
  <si>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</si>
  <si>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</si>
  <si>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</si>
  <si>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</si>
  <si>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</si>
  <si>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</si>
  <si>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</si>
  <si>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</si>
  <si>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</si>
  <si>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</si>
  <si>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</si>
  <si>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</si>
  <si>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</si>
  <si>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</si>
  <si>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</si>
  <si>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</si>
  <si>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</si>
  <si>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</si>
  <si>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</si>
  <si>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</si>
  <si>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</si>
  <si>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</si>
  <si>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</si>
  <si>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</si>
  <si>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</si>
  <si>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</si>
  <si>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</si>
  <si>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</si>
  <si>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</si>
  <si>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</si>
  <si>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</si>
  <si>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</si>
  <si>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</si>
  <si>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</si>
  <si>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</si>
  <si>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</si>
  <si>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</si>
  <si>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</si>
  <si>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</si>
  <si>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</si>
  <si>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</si>
  <si>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</si>
  <si>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</si>
  <si>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</si>
  <si>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</si>
  <si>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</si>
  <si>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</si>
  <si>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</si>
  <si>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</si>
  <si>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</si>
  <si>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</si>
  <si>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</si>
  <si>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</si>
  <si>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</si>
  <si>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</si>
  <si>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</si>
  <si>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</si>
  <si>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</si>
  <si>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</si>
  <si>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</si>
  <si>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</si>
  <si>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</si>
  <si>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</si>
  <si>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</si>
  <si>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</si>
  <si>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</si>
  <si>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</si>
  <si>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</si>
  <si>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</si>
  <si>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</si>
  <si>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</si>
  <si>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</si>
  <si>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</si>
  <si>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</si>
  <si>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</si>
  <si>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</si>
  <si>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</si>
  <si>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</si>
  <si>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</si>
  <si>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</si>
  <si>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</si>
  <si>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</si>
  <si>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</si>
  <si>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</si>
  <si>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</si>
  <si>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</si>
  <si>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</si>
  <si>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</si>
  <si>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</si>
  <si>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</si>
  <si>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</si>
  <si>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</si>
  <si>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</si>
  <si>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</si>
  <si>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</si>
  <si>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</si>
  <si>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</si>
  <si>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</si>
  <si>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</si>
  <si>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</si>
  <si>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</si>
  <si>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</si>
  <si>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</si>
  <si>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</si>
  <si>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</si>
  <si>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</si>
  <si>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</si>
  <si>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</si>
  <si>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</si>
  <si>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</si>
  <si>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</si>
  <si>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</si>
  <si>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</si>
  <si>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</si>
  <si>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</si>
  <si>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</si>
  <si>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</si>
  <si>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</si>
  <si>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</si>
  <si>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</si>
  <si>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</si>
  <si>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</si>
  <si>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</si>
  <si>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</si>
  <si>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</si>
  <si>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</si>
  <si>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</si>
  <si>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</si>
  <si>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</si>
  <si>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</si>
  <si>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</si>
  <si>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</si>
  <si>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</si>
  <si>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</si>
  <si>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</si>
  <si>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</si>
  <si>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</si>
  <si>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</si>
  <si>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</si>
  <si>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</si>
  <si>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</si>
  <si>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</si>
  <si>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</si>
  <si>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</si>
  <si>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</si>
  <si>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</si>
  <si>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</si>
  <si>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</si>
  <si>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</si>
  <si>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</si>
  <si>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</si>
  <si>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</si>
  <si>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</si>
  <si>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</si>
  <si>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</si>
  <si>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</si>
  <si>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</si>
  <si>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</si>
  <si>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</si>
  <si>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</si>
  <si>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</si>
  <si>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</si>
  <si>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</si>
  <si>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</si>
  <si>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</si>
  <si>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</si>
  <si>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</si>
  <si>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</si>
  <si>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</si>
  <si>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</si>
  <si>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</si>
  <si>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</si>
  <si>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</si>
  <si>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</si>
  <si>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</si>
  <si>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</si>
  <si>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</si>
  <si>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</si>
  <si>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</si>
  <si>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</si>
  <si>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</si>
  <si>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</si>
  <si>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</si>
  <si>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</si>
  <si>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</si>
  <si>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</si>
  <si>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</si>
  <si>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</si>
  <si>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</si>
  <si>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</si>
  <si>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</si>
  <si>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</si>
  <si>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</si>
  <si>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</si>
  <si>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</si>
  <si>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</si>
  <si>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</si>
  <si>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</si>
  <si>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</si>
  <si>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</si>
  <si>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</si>
  <si>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</si>
  <si>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</si>
  <si>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</si>
  <si>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</si>
  <si>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</si>
  <si>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</si>
  <si>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</si>
  <si>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</si>
  <si>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</si>
  <si>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</si>
  <si>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</si>
  <si>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</si>
  <si>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</si>
  <si>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</si>
  <si>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</si>
  <si>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</si>
  <si>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</si>
  <si>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</si>
  <si>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</si>
  <si>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</si>
  <si>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</si>
  <si>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</si>
  <si>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</si>
  <si>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</si>
  <si>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</si>
  <si>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</si>
  <si>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</si>
  <si>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</si>
  <si>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</si>
  <si>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</si>
  <si>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</si>
  <si>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</si>
  <si>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</si>
  <si>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</si>
  <si>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</si>
  <si>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</si>
  <si>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</si>
  <si>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</si>
  <si>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</si>
  <si>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</si>
  <si>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</si>
  <si>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</si>
  <si>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</si>
  <si>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</si>
  <si>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</si>
  <si>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</si>
  <si>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</si>
  <si>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</si>
  <si>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</si>
  <si>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</si>
  <si>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</si>
  <si>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</si>
  <si>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</si>
  <si>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</si>
  <si>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</si>
  <si>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</si>
  <si>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</si>
  <si>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</si>
  <si>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</si>
  <si>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</si>
  <si>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</si>
  <si>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</si>
  <si>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</si>
  <si>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</si>
  <si>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</si>
  <si>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</si>
  <si>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</si>
  <si>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</si>
  <si>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</si>
  <si>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</si>
  <si>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</si>
  <si>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</si>
  <si>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</si>
  <si>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</si>
  <si>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</si>
  <si>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</si>
  <si>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</si>
  <si>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</si>
  <si>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</si>
  <si>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</si>
  <si>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</si>
  <si>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</si>
  <si>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</si>
  <si>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</si>
  <si>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</si>
  <si>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</si>
  <si>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</si>
  <si>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</si>
  <si>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</si>
  <si>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</si>
  <si>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</si>
  <si>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</si>
  <si>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</si>
  <si>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</si>
  <si>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</si>
  <si>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</si>
  <si>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</si>
  <si>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</si>
  <si>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</si>
  <si>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</si>
  <si>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</si>
  <si>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</si>
  <si>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</si>
  <si>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</si>
  <si>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</si>
  <si>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</si>
  <si>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</si>
  <si>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</si>
  <si>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</si>
  <si>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</si>
  <si>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</si>
  <si>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</si>
  <si>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</si>
  <si>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</si>
  <si>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</si>
  <si>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</si>
  <si>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</si>
  <si>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</si>
  <si>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</si>
  <si>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</si>
  <si>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</si>
  <si>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</si>
  <si>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</si>
  <si>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</si>
  <si>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</si>
  <si>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</si>
  <si>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</si>
  <si>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</si>
  <si>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</si>
  <si>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</si>
  <si>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</si>
  <si>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</si>
  <si>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</si>
  <si>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</si>
  <si>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</si>
  <si>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</si>
  <si>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</si>
  <si>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</si>
  <si>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</si>
  <si>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</si>
  <si>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</si>
  <si>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</si>
  <si>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</si>
  <si>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</si>
  <si>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</si>
  <si>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</si>
  <si>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</si>
  <si>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</si>
  <si>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</si>
  <si>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</si>
  <si>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</si>
  <si>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</si>
  <si>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</si>
  <si>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</si>
  <si>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</si>
  <si>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</si>
  <si>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</si>
  <si>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</si>
  <si>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</si>
  <si>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</si>
  <si>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</si>
  <si>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</si>
  <si>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</si>
  <si>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</si>
  <si>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</si>
  <si>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</si>
  <si>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</si>
  <si>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</si>
  <si>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</si>
  <si>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</si>
  <si>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</si>
  <si>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</si>
  <si>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</si>
  <si>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</si>
  <si>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</si>
  <si>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</si>
  <si>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</si>
  <si>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</si>
  <si>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</si>
  <si>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</si>
  <si>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</si>
  <si>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</si>
  <si>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</si>
  <si>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</si>
  <si>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</si>
  <si>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</si>
  <si>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</si>
  <si>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</si>
  <si>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</si>
  <si>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</si>
  <si>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</si>
  <si>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</si>
  <si>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</si>
  <si>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</si>
  <si>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</si>
  <si>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</si>
  <si>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</si>
  <si>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</si>
  <si>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</si>
  <si>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</si>
  <si>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</si>
  <si>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</si>
  <si>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</si>
  <si>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</si>
  <si>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</si>
  <si>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</si>
  <si>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</si>
  <si>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</si>
  <si>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</si>
  <si>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</si>
  <si>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</si>
  <si>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</si>
  <si>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</si>
  <si>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</si>
  <si>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</si>
  <si>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</si>
  <si>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</si>
  <si>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</si>
  <si>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</si>
  <si>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</si>
  <si>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</si>
  <si>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</si>
  <si>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</si>
  <si>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</si>
  <si>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</si>
  <si>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</si>
  <si>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</si>
  <si>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</si>
  <si>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</si>
  <si>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</si>
  <si>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</si>
  <si>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</si>
  <si>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</si>
  <si>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</si>
  <si>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</si>
  <si>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</si>
  <si>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</si>
  <si>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01.12.2022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</si>
  <si>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</si>
  <si>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</si>
  <si>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</si>
  <si>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</si>
  <si>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</si>
  <si>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</si>
  <si>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</si>
  <si>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</si>
  <si>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</si>
  <si>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2625</t>
  </si>
  <si>
    <t>31284150</t>
  </si>
  <si>
    <t>"ОС" Манычская" - филиал ФГБНУ "АНЦ" Донской"</t>
  </si>
  <si>
    <t>6111004668</t>
  </si>
  <si>
    <t>611143002</t>
  </si>
  <si>
    <t>26444834</t>
  </si>
  <si>
    <t>АО "Алюминий Металлург Рус"</t>
  </si>
  <si>
    <t>7709534220</t>
  </si>
  <si>
    <t>614201001</t>
  </si>
  <si>
    <t>31062216</t>
  </si>
  <si>
    <t>АО "Ростоваэроинвест"</t>
  </si>
  <si>
    <t>6163123680</t>
  </si>
  <si>
    <t>616601001</t>
  </si>
  <si>
    <t>01-01-2018 00:00:00</t>
  </si>
  <si>
    <t>26438289</t>
  </si>
  <si>
    <t>АО "Ростовводоканал"</t>
  </si>
  <si>
    <t>6167081833</t>
  </si>
  <si>
    <t>615250001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</si>
  <si>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</si>
  <si>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</si>
  <si>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</si>
  <si>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</si>
  <si>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</si>
  <si>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</si>
  <si>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</si>
  <si>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</si>
  <si>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28144792</t>
  </si>
  <si>
    <t>ГУП РО "УРСВ"</t>
  </si>
  <si>
    <t>6167110467</t>
  </si>
  <si>
    <t>616701001</t>
  </si>
  <si>
    <t>15-02-2013 00:00:00</t>
  </si>
  <si>
    <t>26374535</t>
  </si>
  <si>
    <t>ЕМУП "Коммунальник"</t>
  </si>
  <si>
    <t>6109001290</t>
  </si>
  <si>
    <t>610901001</t>
  </si>
  <si>
    <t>31005255</t>
  </si>
  <si>
    <t>ЗАО "АБВК-Эко"</t>
  </si>
  <si>
    <t>6167123547</t>
  </si>
  <si>
    <t>01-02-2017 00:00:00</t>
  </si>
  <si>
    <t>26767154</t>
  </si>
  <si>
    <t>ЗАО "Агрофирма "Новый Путь"</t>
  </si>
  <si>
    <t>6123009879</t>
  </si>
  <si>
    <t>612301001</t>
  </si>
  <si>
    <t>28828882</t>
  </si>
  <si>
    <t>ИП Смольников В.М.</t>
  </si>
  <si>
    <t>610700732500</t>
  </si>
  <si>
    <t>отсутствует</t>
  </si>
  <si>
    <t>26445479</t>
  </si>
  <si>
    <t>МП "Азовводоканал"</t>
  </si>
  <si>
    <t>6140000097</t>
  </si>
  <si>
    <t>614001001</t>
  </si>
  <si>
    <t>30905244</t>
  </si>
  <si>
    <t>МП "Кашарский ЖКС"</t>
  </si>
  <si>
    <t>6115000696</t>
  </si>
  <si>
    <t>611501001</t>
  </si>
  <si>
    <t>31456023</t>
  </si>
  <si>
    <t>МУП  "ВОДОКАНАЛ Миллерово"</t>
  </si>
  <si>
    <t>6149020443</t>
  </si>
  <si>
    <t>614901001</t>
  </si>
  <si>
    <t>21-10-2020 00:00:00</t>
  </si>
  <si>
    <t>31038703</t>
  </si>
  <si>
    <t>МУП "АТП"</t>
  </si>
  <si>
    <t>6120003773</t>
  </si>
  <si>
    <t>612001001</t>
  </si>
  <si>
    <t>26382573</t>
  </si>
  <si>
    <t>МУП "Багаевское управление жилищно-коммунального хозяйства"</t>
  </si>
  <si>
    <t>6103000116</t>
  </si>
  <si>
    <t>610301001</t>
  </si>
  <si>
    <t>28868766</t>
  </si>
  <si>
    <t>МУП "Вира"</t>
  </si>
  <si>
    <t>6147006732</t>
  </si>
  <si>
    <t>614701001</t>
  </si>
  <si>
    <t>26374590</t>
  </si>
  <si>
    <t>МУП "Водник"</t>
  </si>
  <si>
    <t>6116008240</t>
  </si>
  <si>
    <t>611601001</t>
  </si>
  <si>
    <t>26374528</t>
  </si>
  <si>
    <t>МУП "Водник" Боковского района</t>
  </si>
  <si>
    <t>6104003871</t>
  </si>
  <si>
    <t>610401001</t>
  </si>
  <si>
    <t>31005161</t>
  </si>
  <si>
    <t>МУП "Водоканал Неклиновского района"</t>
  </si>
  <si>
    <t>6123024161</t>
  </si>
  <si>
    <t>15-11-2017 00:00:00</t>
  </si>
  <si>
    <t>30912745</t>
  </si>
  <si>
    <t>МУП "Водоканал"</t>
  </si>
  <si>
    <t>6117009648</t>
  </si>
  <si>
    <t>611701001</t>
  </si>
  <si>
    <t>12-01-2017 00:00:00</t>
  </si>
  <si>
    <t>30839662</t>
  </si>
  <si>
    <t>6119007974</t>
  </si>
  <si>
    <t>611901001</t>
  </si>
  <si>
    <t>26456900</t>
  </si>
  <si>
    <t>6143049157</t>
  </si>
  <si>
    <t>614301010</t>
  </si>
  <si>
    <t>26545799</t>
  </si>
  <si>
    <t>МУП "Вознесенское ЖКХ"</t>
  </si>
  <si>
    <t>6121995626</t>
  </si>
  <si>
    <t>612101001</t>
  </si>
  <si>
    <t>26381004</t>
  </si>
  <si>
    <t>МУП "Горводоканал"</t>
  </si>
  <si>
    <t>6150031979</t>
  </si>
  <si>
    <t>615001001</t>
  </si>
  <si>
    <t>26374591</t>
  </si>
  <si>
    <t>МУП "ИСТОК" Николаевское сельское поселение</t>
  </si>
  <si>
    <t>6116009437</t>
  </si>
  <si>
    <t>31218600</t>
  </si>
  <si>
    <t>МУП "Исток"</t>
  </si>
  <si>
    <t>6145004225</t>
  </si>
  <si>
    <t>614501001</t>
  </si>
  <si>
    <t>12-10-2018 00:00:00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</si>
  <si>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</si>
  <si>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</si>
  <si>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</si>
  <si>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</si>
  <si>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</si>
  <si>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</si>
  <si>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</si>
  <si>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31005081</t>
  </si>
  <si>
    <t>МУП "Мясниковское ВКХ"</t>
  </si>
  <si>
    <t>6122018937</t>
  </si>
  <si>
    <t>612201001</t>
  </si>
  <si>
    <t>03-04-2017 00:00:00</t>
  </si>
  <si>
    <t>26452176</t>
  </si>
  <si>
    <t>МУП "Родничок"</t>
  </si>
  <si>
    <t>6128009093</t>
  </si>
  <si>
    <t>612801001</t>
  </si>
  <si>
    <t>31229221</t>
  </si>
  <si>
    <t>МУП "Транс-Сервис"</t>
  </si>
  <si>
    <t>6124003069</t>
  </si>
  <si>
    <t>612401001</t>
  </si>
  <si>
    <t>16-11-2018 00:00:00</t>
  </si>
  <si>
    <t>31420378</t>
  </si>
  <si>
    <t>МУП "УВКХ Морозовского района"</t>
  </si>
  <si>
    <t>6121000013</t>
  </si>
  <si>
    <t>01-01-2020 00:00:00</t>
  </si>
  <si>
    <t>26374721</t>
  </si>
  <si>
    <t>МУП "Управление"Водоканал"</t>
  </si>
  <si>
    <t>6154051373</t>
  </si>
  <si>
    <t>615401001</t>
  </si>
  <si>
    <t>26545805</t>
  </si>
  <si>
    <t>МУП "Широко-Атамановское ЖКХ"</t>
  </si>
  <si>
    <t>6121995552</t>
  </si>
  <si>
    <t>30378150</t>
  </si>
  <si>
    <t>МУП «Пролетарский водоканал»</t>
  </si>
  <si>
    <t>6128009505</t>
  </si>
  <si>
    <t>26374662</t>
  </si>
  <si>
    <t>МУП ВКХ РО Целинского  района</t>
  </si>
  <si>
    <t>6136000070</t>
  </si>
  <si>
    <t>613601001</t>
  </si>
  <si>
    <t>26374639</t>
  </si>
  <si>
    <t>МУП ЖКХ "Гранит"</t>
  </si>
  <si>
    <t>6132010817</t>
  </si>
  <si>
    <t>613201001</t>
  </si>
  <si>
    <t>27673858</t>
  </si>
  <si>
    <t>МУП ЖКХ "Станица"</t>
  </si>
  <si>
    <t>6134011774</t>
  </si>
  <si>
    <t>613401001</t>
  </si>
  <si>
    <t>17-10-2011 00:00:00</t>
  </si>
  <si>
    <t>26374640</t>
  </si>
  <si>
    <t>МУП ЖКХ "Тарасовское"</t>
  </si>
  <si>
    <t>6133000280</t>
  </si>
  <si>
    <t>613301001</t>
  </si>
  <si>
    <t>26458646</t>
  </si>
  <si>
    <t>МУП ЖКХ Кагальницкого сельского поселения</t>
  </si>
  <si>
    <t>6113014830</t>
  </si>
  <si>
    <t>611301001</t>
  </si>
  <si>
    <t>26637044</t>
  </si>
  <si>
    <t>МУП ЖКХ"Мартыновское" Мартыновского района</t>
  </si>
  <si>
    <t>6118011304</t>
  </si>
  <si>
    <t>611801001</t>
  </si>
  <si>
    <t>03-12-2007 00:00:00</t>
  </si>
  <si>
    <t>26374550</t>
  </si>
  <si>
    <t>МУП Заветинское ПЖКХ</t>
  </si>
  <si>
    <t>6110002379</t>
  </si>
  <si>
    <t>611001001</t>
  </si>
  <si>
    <t>26374620</t>
  </si>
  <si>
    <t>МУП КХ Песчанокопского района</t>
  </si>
  <si>
    <t>6127010900</t>
  </si>
  <si>
    <t>612701001</t>
  </si>
  <si>
    <t>26374564</t>
  </si>
  <si>
    <t>МУП ПЖКХ Зимовниковского района</t>
  </si>
  <si>
    <t>6112000867</t>
  </si>
  <si>
    <t>611201001</t>
  </si>
  <si>
    <t>26374632</t>
  </si>
  <si>
    <t>МУП Родионово-Несветайского района "Водоканал"</t>
  </si>
  <si>
    <t>6130003821</t>
  </si>
  <si>
    <t>613001001</t>
  </si>
  <si>
    <t>26374633</t>
  </si>
  <si>
    <t>МУП СР РО "Коммунальщик"</t>
  </si>
  <si>
    <t>6131001104</t>
  </si>
  <si>
    <t>613101001</t>
  </si>
  <si>
    <t>26374636</t>
  </si>
  <si>
    <t>Муниципальное унитарное предприятие "Водоканал"</t>
  </si>
  <si>
    <t>6132010260</t>
  </si>
  <si>
    <t>26544099</t>
  </si>
  <si>
    <t>Муниципальное унитарное предприятие "Отрог"</t>
  </si>
  <si>
    <t>6139008422</t>
  </si>
  <si>
    <t>613901001</t>
  </si>
  <si>
    <t>26380958</t>
  </si>
  <si>
    <t>ОАО "Аксайская ПМК РСВС"</t>
  </si>
  <si>
    <t>6102007550</t>
  </si>
  <si>
    <t>610201001</t>
  </si>
  <si>
    <t>26458325</t>
  </si>
  <si>
    <t>ОАО "Алмаз"</t>
  </si>
  <si>
    <t>6166055693</t>
  </si>
  <si>
    <t>26526775</t>
  </si>
  <si>
    <t>ОАО "Аэропорт Ростов-на-Дону"</t>
  </si>
  <si>
    <t>6166011054</t>
  </si>
  <si>
    <t>26374616</t>
  </si>
  <si>
    <t>ОАО "ВКХ"</t>
  </si>
  <si>
    <t>6126102058</t>
  </si>
  <si>
    <t>612601001</t>
  </si>
  <si>
    <t>14-11-2011 00:00:00</t>
  </si>
  <si>
    <t>26381010</t>
  </si>
  <si>
    <t>ОАО "Водоканал"</t>
  </si>
  <si>
    <t>6153023510</t>
  </si>
  <si>
    <t>615301001</t>
  </si>
  <si>
    <t>26380997</t>
  </si>
  <si>
    <t>ОАО "Исток"</t>
  </si>
  <si>
    <t>6147005538</t>
  </si>
  <si>
    <t>26374688</t>
  </si>
  <si>
    <t>ОАО "Санаторий Вешенский"</t>
  </si>
  <si>
    <t>6139003209</t>
  </si>
  <si>
    <t>26374719</t>
  </si>
  <si>
    <t>ООО  "Родник"</t>
  </si>
  <si>
    <t>6153024850</t>
  </si>
  <si>
    <t>31465779</t>
  </si>
  <si>
    <t>ООО "Алексеево"</t>
  </si>
  <si>
    <t>6163129273</t>
  </si>
  <si>
    <t>01-01-2021 00:00:00</t>
  </si>
  <si>
    <t>28967625</t>
  </si>
  <si>
    <t>ООО "Вектор"</t>
  </si>
  <si>
    <t>6134012305</t>
  </si>
  <si>
    <t>26374614</t>
  </si>
  <si>
    <t>ООО "Вода и стоки"</t>
  </si>
  <si>
    <t>6125021991</t>
  </si>
  <si>
    <t>612501001</t>
  </si>
  <si>
    <t>31469223</t>
  </si>
  <si>
    <t>ООО "Водоканал"</t>
  </si>
  <si>
    <t>6147041222</t>
  </si>
  <si>
    <t>27-07-2020 00:00:00</t>
  </si>
  <si>
    <t>26374527</t>
  </si>
  <si>
    <t>ООО "Водоканал" (Багаевское с. п.)</t>
  </si>
  <si>
    <t>6103600191</t>
  </si>
  <si>
    <t>28791610</t>
  </si>
  <si>
    <t>ООО "Водолей"</t>
  </si>
  <si>
    <t>6136008985</t>
  </si>
  <si>
    <t>26826815</t>
  </si>
  <si>
    <t>ООО "Газпром трансгаз-Краснодар"</t>
  </si>
  <si>
    <t>2308128945</t>
  </si>
  <si>
    <t>610202001</t>
  </si>
  <si>
    <t>31464893</t>
  </si>
  <si>
    <t>ООО "Гермес-Сервис"</t>
  </si>
  <si>
    <t>6167081390</t>
  </si>
  <si>
    <t>04-01-2021 00:00:00</t>
  </si>
  <si>
    <t>28817820</t>
  </si>
  <si>
    <t>ООО "КЭСК"</t>
  </si>
  <si>
    <t>2308101615</t>
  </si>
  <si>
    <t>231101001</t>
  </si>
  <si>
    <t>31354129</t>
  </si>
  <si>
    <t>ООО "Каменский водоканал"</t>
  </si>
  <si>
    <t>6147040469</t>
  </si>
  <si>
    <t>11-11-2019 00:00:00</t>
  </si>
  <si>
    <t>31151913</t>
  </si>
  <si>
    <t>ООО "Консалтинг Профи"</t>
  </si>
  <si>
    <t>6167130745</t>
  </si>
  <si>
    <t>15-06-2018 00:00:00</t>
  </si>
  <si>
    <t>31497122</t>
  </si>
  <si>
    <t>ООО "Нептун"</t>
  </si>
  <si>
    <t>6168105741</t>
  </si>
  <si>
    <t>616801001</t>
  </si>
  <si>
    <t>20-04-2021 00:00:00</t>
  </si>
  <si>
    <t>26374611</t>
  </si>
  <si>
    <t>ООО "Обливское МТП"</t>
  </si>
  <si>
    <t>6124003816</t>
  </si>
  <si>
    <t>28536403</t>
  </si>
  <si>
    <t>ООО "СВ"</t>
  </si>
  <si>
    <t>6102060024</t>
  </si>
  <si>
    <t>31623555</t>
  </si>
  <si>
    <t>ООО "Сальский Водоканал"</t>
  </si>
  <si>
    <t>6153009185</t>
  </si>
  <si>
    <t>23-08-2022 00:00:00</t>
  </si>
  <si>
    <t>27746269</t>
  </si>
  <si>
    <t>ООО "Технология"</t>
  </si>
  <si>
    <t>3433008206</t>
  </si>
  <si>
    <t>612145001</t>
  </si>
  <si>
    <t>28817750</t>
  </si>
  <si>
    <t>ООО "Юг Руси - Золотая семечка"</t>
  </si>
  <si>
    <t>6162030264</t>
  </si>
  <si>
    <t>616201001</t>
  </si>
  <si>
    <t>30795438</t>
  </si>
  <si>
    <t>ООО "ЯДРО"</t>
  </si>
  <si>
    <t>6125031421</t>
  </si>
  <si>
    <t>26636709</t>
  </si>
  <si>
    <t>ООО Агртехсервис "Краснодесантское"</t>
  </si>
  <si>
    <t>6123001291</t>
  </si>
  <si>
    <t>29-10-2002 00:00:00</t>
  </si>
  <si>
    <t>30354171</t>
  </si>
  <si>
    <t>ООО ММП ЖКХ "Содружество"</t>
  </si>
  <si>
    <t>6107008902</t>
  </si>
  <si>
    <t>610701001</t>
  </si>
  <si>
    <t>30858712</t>
  </si>
  <si>
    <t>ООО УК "НИП"</t>
  </si>
  <si>
    <t>6150079096</t>
  </si>
  <si>
    <t>31465764</t>
  </si>
  <si>
    <t>Общество с ограниченной ответственностью «Экологические технологии»</t>
  </si>
  <si>
    <t>9701103804</t>
  </si>
  <si>
    <t>770101001</t>
  </si>
  <si>
    <t>30427450</t>
  </si>
  <si>
    <t>ПАО "ТАГМЕТ"</t>
  </si>
  <si>
    <t>6154011797</t>
  </si>
  <si>
    <t>26374716</t>
  </si>
  <si>
    <t>ПК "Родник"</t>
  </si>
  <si>
    <t>6153022732</t>
  </si>
  <si>
    <t>26374601</t>
  </si>
  <si>
    <t>СПК (колхоз) Колос"</t>
  </si>
  <si>
    <t>6119002743</t>
  </si>
  <si>
    <t>26816056</t>
  </si>
  <si>
    <t>Северо-Кавказская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</si>
  <si>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</si>
  <si>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616745019</t>
  </si>
  <si>
    <t>26452243</t>
  </si>
  <si>
    <t>УМП "Приморский водопровод"</t>
  </si>
  <si>
    <t>6101000150</t>
  </si>
  <si>
    <t>610101001</t>
  </si>
  <si>
    <t>28818951</t>
  </si>
  <si>
    <t>УМП ЖКХ "Азовское"</t>
  </si>
  <si>
    <t>6101932120</t>
  </si>
  <si>
    <t>26452251</t>
  </si>
  <si>
    <t>УМП ЖКХ Кулешовского сельского поселения</t>
  </si>
  <si>
    <t>6101037745</t>
  </si>
  <si>
    <t>26374648</t>
  </si>
  <si>
    <t>Углегорское МПП ЖКХ</t>
  </si>
  <si>
    <t>6134007633</t>
  </si>
  <si>
    <t>30903763</t>
  </si>
  <si>
    <t>ФГБУ "ЦЖКУ" МИНОБОРОНЫ РОССИИ</t>
  </si>
  <si>
    <t>7729314745</t>
  </si>
  <si>
    <t>30923515</t>
  </si>
  <si>
    <t>ФГБУ "Центральное жилищно-коммунальное управление" Министерства обороны РФ</t>
  </si>
  <si>
    <t>616543001</t>
  </si>
  <si>
    <t>14-11-2002 00:00:00</t>
  </si>
  <si>
    <t>28506895</t>
  </si>
  <si>
    <t>Филиал ООО "Сириус" в г. Новочеркасске</t>
  </si>
  <si>
    <t>7714652646</t>
  </si>
  <si>
    <t>615045001</t>
  </si>
  <si>
    <t>VS</t>
  </si>
  <si>
    <t>28.11.2022 18:37:01</t>
  </si>
  <si>
    <t>РСТ по РО</t>
  </si>
  <si>
    <t>22.11.2022</t>
  </si>
  <si>
    <t>65/279</t>
  </si>
  <si>
    <t>Официальный интернет - портал правовой информации pravo.donland.ru от 28.11.2022г. № 6145202211280066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</si>
  <si>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</si>
  <si>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</si>
  <si>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</si>
  <si>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гл.экономист</t>
  </si>
  <si>
    <t>8(86370) 22-8-33</t>
  </si>
  <si>
    <t>emup_ekonom@mail.ru</t>
  </si>
  <si>
    <t>О</t>
  </si>
  <si>
    <t>Егорлыкский район, Егорлыкский район (60615000);</t>
  </si>
  <si>
    <t>подвоз питьевой воды</t>
  </si>
  <si>
    <t>Договор на подвоз питьевой воды</t>
  </si>
  <si>
    <t>https://portal.eias.ru/Portal/DownloadPage.aspx?type=12&amp;guid=0811e2df-b3f3-4ef3-9621-7c5b162b43fd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</si>
</sst>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6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7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1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1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8" borderId="5" xfId="36" applyNumberFormat="1" applyFont="1" applyFill="1" applyBorder="1" applyAlignment="1" applyProtection="1">
      <alignment horizontal="left" vertical="center" wrapText="1"/>
    </xf>
    <xf numFmtId="49" fontId="0" fillId="8" borderId="5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63" applyFont="1" applyBorder="1" applyAlignment="1">
      <alignment horizontal="left" vertical="center" wrapText="1" inden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81" builtinId="30" hidden="1"/>
    <cellStyle name="20% — акцент2" xfId="85" builtinId="34" hidden="1"/>
    <cellStyle name="20% — акцент3" xfId="89" builtinId="38" hidden="1"/>
    <cellStyle name="20% — акцент4" xfId="93" builtinId="42" hidden="1"/>
    <cellStyle name="20% — акцент5" xfId="97" builtinId="46" hidden="1"/>
    <cellStyle name="20% — акцент6" xfId="101" builtinId="50" hidden="1"/>
    <cellStyle name="40% — акцент1" xfId="82" builtinId="31" hidden="1"/>
    <cellStyle name="40% — акцент2" xfId="86" builtinId="35" hidden="1"/>
    <cellStyle name="40% — акцент3" xfId="90" builtinId="39" hidden="1"/>
    <cellStyle name="40% — акцент4" xfId="94" builtinId="43" hidden="1"/>
    <cellStyle name="40% — акцент5" xfId="98" builtinId="47" hidden="1"/>
    <cellStyle name="40% — акцент6" xfId="102" builtinId="51" hidden="1"/>
    <cellStyle name="60% — акцент1" xfId="83" builtinId="32" hidden="1"/>
    <cellStyle name="60% — акцент2" xfId="87" builtinId="36" hidden="1"/>
    <cellStyle name="60% — акцент3" xfId="91" builtinId="40" hidden="1"/>
    <cellStyle name="60% — акцент4" xfId="95" builtinId="44" hidden="1"/>
    <cellStyle name="60% — акцент5" xfId="99" builtinId="48" hidden="1"/>
    <cellStyle name="60% —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2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3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1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>
          <a:extLst>
            <a:ext uri="{FF2B5EF4-FFF2-40B4-BE49-F238E27FC236}">
              <a16:creationId xmlns:a16="http://schemas.microsoft.com/office/drawing/2014/main" id="{00000000-0008-0000-0A00-0000C9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>
          <a:extLst>
            <a:ext uri="{FF2B5EF4-FFF2-40B4-BE49-F238E27FC236}">
              <a16:creationId xmlns:a16="http://schemas.microsoft.com/office/drawing/2014/main" id="{00000000-0008-0000-0A00-0000CA23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30</xdr:row>
      <xdr:rowOff>0</xdr:rowOff>
    </xdr:from>
    <xdr:to>
      <xdr:col>21</xdr:col>
      <xdr:colOff>228600</xdr:colOff>
      <xdr:row>30</xdr:row>
      <xdr:rowOff>190500</xdr:rowOff>
    </xdr:to>
    <xdr:grpSp>
      <xdr:nvGrpSpPr>
        <xdr:cNvPr id="7198124" name="shCalendar">
          <a:extLst>
            <a:ext uri="{FF2B5EF4-FFF2-40B4-BE49-F238E27FC236}">
              <a16:creationId xmlns:a16="http://schemas.microsoft.com/office/drawing/2014/main" id="{00000000-0008-0000-0B00-0000ACD56D00}"/>
            </a:ext>
          </a:extLst>
        </xdr:cNvPr>
        <xdr:cNvGrpSpPr>
          <a:grpSpLocks/>
        </xdr:cNvGrpSpPr>
      </xdr:nvGrpSpPr>
      <xdr:grpSpPr bwMode="auto">
        <a:xfrm>
          <a:off x="7981950" y="6772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>
            <a:extLst>
              <a:ext uri="{FF2B5EF4-FFF2-40B4-BE49-F238E27FC236}">
                <a16:creationId xmlns:a16="http://schemas.microsoft.com/office/drawing/2014/main" id="{00000000-0008-0000-0B00-0000AFD5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>
            <a:extLst>
              <a:ext uri="{FF2B5EF4-FFF2-40B4-BE49-F238E27FC236}">
                <a16:creationId xmlns:a16="http://schemas.microsoft.com/office/drawing/2014/main" id="{00000000-0008-0000-0B00-0000B0D5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>
          <a:extLst>
            <a:ext uri="{FF2B5EF4-FFF2-40B4-BE49-F238E27FC236}">
              <a16:creationId xmlns:a16="http://schemas.microsoft.com/office/drawing/2014/main" id="{00000000-0008-0000-0B00-0000AD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>
          <a:extLst>
            <a:ext uri="{FF2B5EF4-FFF2-40B4-BE49-F238E27FC236}">
              <a16:creationId xmlns:a16="http://schemas.microsoft.com/office/drawing/2014/main" id="{00000000-0008-0000-0B00-0000AED5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id="{00000000-0008-0000-0C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id="{00000000-0008-0000-0C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22</xdr:row>
      <xdr:rowOff>0</xdr:rowOff>
    </xdr:from>
    <xdr:to>
      <xdr:col>18</xdr:col>
      <xdr:colOff>228600</xdr:colOff>
      <xdr:row>22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id="{00000000-0008-0000-0D00-0000D6F16D00}"/>
            </a:ext>
          </a:extLst>
        </xdr:cNvPr>
        <xdr:cNvGrpSpPr>
          <a:grpSpLocks/>
        </xdr:cNvGrpSpPr>
      </xdr:nvGrpSpPr>
      <xdr:grpSpPr bwMode="auto">
        <a:xfrm>
          <a:off x="5572125" y="47148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id="{00000000-0008-0000-0D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id="{00000000-0008-0000-0D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id="{00000000-0008-0000-0D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3</xdr:row>
      <xdr:rowOff>9525</xdr:rowOff>
    </xdr:from>
    <xdr:to>
      <xdr:col>21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id="{00000000-0008-0000-0D00-0000D9F16D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id="{00000000-0008-0000-0D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id="{00000000-0008-0000-0D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id="{00000000-0008-0000-0E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id="{00000000-0008-0000-0E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id="{00000000-0008-0000-0F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id="{00000000-0008-0000-0F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id="{00000000-0008-0000-0F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id="{00000000-0008-0000-0F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id="{00000000-0008-0000-0F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id="{00000000-0008-0000-10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id="{00000000-0008-0000-10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id="{00000000-0008-0000-11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id="{00000000-0008-0000-11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id="{00000000-0008-0000-11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id="{00000000-0008-0000-11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id="{00000000-0008-0000-11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id="{00000000-0008-0000-13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id="{00000000-0008-0000-13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id="{00000000-0008-0000-14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id="{00000000-0008-0000-14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id="{00000000-0008-0000-14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id="{00000000-0008-0000-14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id="{00000000-0008-0000-15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id="{00000000-0008-0000-15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id="{00000000-0008-0000-15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id="{00000000-0008-0000-12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id="{00000000-0008-0000-12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id="{00000000-0008-0000-3500-0000D8E86D00}"/>
            </a:ext>
          </a:extLst>
        </xdr:cNvPr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id="{00000000-0008-0000-35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id="{00000000-0008-0000-35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7207128" name="shCalendar" hidden="1">
          <a:extLst>
            <a:ext uri="{FF2B5EF4-FFF2-40B4-BE49-F238E27FC236}">
              <a16:creationId xmlns:a16="http://schemas.microsoft.com/office/drawing/2014/main" id="{00000000-0008-0000-0300-0000D8F86D00}"/>
            </a:ext>
          </a:extLst>
        </xdr:cNvPr>
        <xdr:cNvGrpSpPr>
          <a:grpSpLocks/>
        </xdr:cNvGrpSpPr>
      </xdr:nvGrpSpPr>
      <xdr:grpSpPr bwMode="auto">
        <a:xfrm>
          <a:off x="7219950" y="3362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>
            <a:extLst>
              <a:ext uri="{FF2B5EF4-FFF2-40B4-BE49-F238E27FC236}">
                <a16:creationId xmlns:a16="http://schemas.microsoft.com/office/drawing/2014/main" id="{00000000-0008-0000-0300-0000DFF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E0F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>
          <a:extLst>
            <a:ext uri="{FF2B5EF4-FFF2-40B4-BE49-F238E27FC236}">
              <a16:creationId xmlns:a16="http://schemas.microsoft.com/office/drawing/2014/main" id="{00000000-0008-0000-0600-0000EB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>
          <a:extLst>
            <a:ext uri="{FF2B5EF4-FFF2-40B4-BE49-F238E27FC236}">
              <a16:creationId xmlns:a16="http://schemas.microsoft.com/office/drawing/2014/main" id="{00000000-0008-0000-0600-0000ECEF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>
          <a:extLst>
            <a:ext uri="{FF2B5EF4-FFF2-40B4-BE49-F238E27FC236}">
              <a16:creationId xmlns:a16="http://schemas.microsoft.com/office/drawing/2014/main" id="{00000000-0008-0000-0700-00005B006E00}"/>
            </a:ext>
          </a:extLst>
        </xdr:cNvPr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>
            <a:extLst>
              <a:ext uri="{FF2B5EF4-FFF2-40B4-BE49-F238E27FC236}">
                <a16:creationId xmlns:a16="http://schemas.microsoft.com/office/drawing/2014/main" id="{00000000-0008-0000-0700-00005E00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5F00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>
          <a:extLst>
            <a:ext uri="{FF2B5EF4-FFF2-40B4-BE49-F238E27FC236}">
              <a16:creationId xmlns:a16="http://schemas.microsoft.com/office/drawing/2014/main" id="{00000000-0008-0000-0700-00005C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>
          <a:extLst>
            <a:ext uri="{FF2B5EF4-FFF2-40B4-BE49-F238E27FC236}">
              <a16:creationId xmlns:a16="http://schemas.microsoft.com/office/drawing/2014/main" id="{00000000-0008-0000-0700-00005D006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id="{00000000-0008-0000-08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id="{00000000-0008-0000-08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id="{00000000-0008-0000-09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id="{00000000-0008-0000-09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id="{00000000-0008-0000-09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id="{00000000-0008-0000-09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2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4" t="str">
        <f>IF(numberPr_ch="",IF(numberPr="","",numberPr),numberPr_ch)</f>
        <v>65/279</v>
      </c>
      <c r="P9" s="774"/>
      <c r="Q9" s="774"/>
      <c r="R9" s="774"/>
      <c r="S9" s="774"/>
      <c r="T9" s="774"/>
      <c r="U9" s="774"/>
      <c r="V9" s="774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774" t="str">
        <f>IF(IstPub_ch="",IF(IstPub="","",IstPub),IstPub_ch)</f>
        <v>Официальный интернет - портал правовой информации pravo.donland.ru от 28.11.2022г. № 6145202211280066</v>
      </c>
      <c r="P10" s="774"/>
      <c r="Q10" s="774"/>
      <c r="R10" s="774"/>
      <c r="S10" s="774"/>
      <c r="T10" s="774"/>
      <c r="U10" s="774"/>
      <c r="V10" s="774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  <c r="AA20" s="317"/>
    </row>
    <row r="21" spans="1:35" ht="33.75">
      <c r="A21" s="771"/>
      <c r="B21" s="771"/>
      <c r="C21" s="771"/>
      <c r="D21" s="771">
        <v>1</v>
      </c>
      <c r="E21" s="410"/>
      <c r="F21" s="410"/>
      <c r="G21" s="410"/>
      <c r="H21" s="410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410"/>
      <c r="G22" s="410"/>
      <c r="H22" s="410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1"/>
      <c r="B26" s="771"/>
      <c r="C26" s="771"/>
      <c r="D26" s="771"/>
      <c r="E26" s="340"/>
      <c r="F26" s="410"/>
      <c r="G26" s="410"/>
      <c r="H26" s="410"/>
      <c r="I26" s="764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1"/>
      <c r="B27" s="771"/>
      <c r="C27" s="771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1"/>
      <c r="B28" s="771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1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</row>
  </sheetData>
  <sheetProtection password="FA9C" sheet="1" objects="1" scenarios="1" formatColumns="0" formatRows="0"/>
  <dataConsolidate leftLabels="1" link="1"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6aCeDuKiuVHmTEAatTif6unp6J8QgBqYjUckeGjDPpBlXUA29IHGHgMDSHtYjBe4oPcl6PLszFm8q9hCEe4B1g==" saltValue="0zELw8kNfWUFUkvZxugCw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7"/>
  <sheetViews>
    <sheetView showGridLines="0" topLeftCell="I12" zoomScaleNormal="100" workbookViewId="0">
      <selection activeCell="T31" sqref="T31:T32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4" t="str">
        <f>IF(numberPr_ch="",IF(numberPr="","",numberPr),numberPr_ch)</f>
        <v>65/279</v>
      </c>
      <c r="P9" s="774"/>
      <c r="Q9" s="774"/>
      <c r="R9" s="774"/>
      <c r="S9" s="774"/>
      <c r="T9" s="774"/>
      <c r="U9" s="774"/>
      <c r="V9" s="774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656"/>
      <c r="O10" s="774" t="str">
        <f>IF(IstPub_ch="",IF(IstPub="","",IstPub),IstPub_ch)</f>
        <v>Официальный интернет - портал правовой информации pravo.donland.ru от 28.11.2022г. № 6145202211280066</v>
      </c>
      <c r="P10" s="774"/>
      <c r="Q10" s="774"/>
      <c r="R10" s="774"/>
      <c r="S10" s="774"/>
      <c r="T10" s="774"/>
      <c r="U10" s="774"/>
      <c r="V10" s="774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 t="str">
        <f>IF('Перечень тарифов'!J21="","","" &amp; 'Перечень тарифов'!J21 &amp; "")</f>
        <v>подвоз питьевой воды</v>
      </c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idden="1">
      <c r="A19" s="771"/>
      <c r="B19" s="771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6"/>
      <c r="P19" s="766"/>
      <c r="Q19" s="766"/>
      <c r="R19" s="766"/>
      <c r="S19" s="766"/>
      <c r="T19" s="766"/>
      <c r="U19" s="766"/>
      <c r="V19" s="766"/>
      <c r="W19" s="286"/>
    </row>
    <row r="20" spans="1:35" hidden="1">
      <c r="A20" s="771"/>
      <c r="B20" s="771"/>
      <c r="C20" s="771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6"/>
      <c r="P20" s="766"/>
      <c r="Q20" s="766"/>
      <c r="R20" s="766"/>
      <c r="S20" s="766"/>
      <c r="T20" s="766"/>
      <c r="U20" s="766"/>
      <c r="V20" s="766"/>
      <c r="W20" s="286"/>
      <c r="AA20" s="317"/>
    </row>
    <row r="21" spans="1:35" ht="33.75">
      <c r="A21" s="771"/>
      <c r="B21" s="771"/>
      <c r="C21" s="771"/>
      <c r="D21" s="771">
        <v>1</v>
      </c>
      <c r="E21" s="410"/>
      <c r="F21" s="410"/>
      <c r="G21" s="410"/>
      <c r="H21" s="410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410"/>
      <c r="G22" s="410"/>
      <c r="H22" s="410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 t="s">
        <v>306</v>
      </c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688">
        <v>635.67999999999995</v>
      </c>
      <c r="P23" s="192"/>
      <c r="Q23" s="192"/>
      <c r="R23" s="769" t="s">
        <v>1608</v>
      </c>
      <c r="S23" s="767" t="s">
        <v>87</v>
      </c>
      <c r="T23" s="769" t="s">
        <v>1609</v>
      </c>
      <c r="U23" s="767" t="s">
        <v>88</v>
      </c>
      <c r="V23" s="282"/>
      <c r="W23" s="775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01.12.2022-31.12.2023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ht="33.75">
      <c r="A26" s="771"/>
      <c r="B26" s="771"/>
      <c r="C26" s="771"/>
      <c r="D26" s="771"/>
      <c r="E26" s="771">
        <v>2</v>
      </c>
      <c r="F26" s="674"/>
      <c r="G26" s="674"/>
      <c r="H26" s="674"/>
      <c r="I26" s="764"/>
      <c r="J26" s="764" t="s">
        <v>1976</v>
      </c>
      <c r="K26" s="101"/>
      <c r="L26" s="676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0" t="s">
        <v>709</v>
      </c>
      <c r="P26" s="780"/>
      <c r="Q26" s="780"/>
      <c r="R26" s="780"/>
      <c r="S26" s="780"/>
      <c r="T26" s="780"/>
      <c r="U26" s="780"/>
      <c r="V26" s="780"/>
      <c r="W26" s="286" t="s">
        <v>545</v>
      </c>
      <c r="Y26" s="317" t="str">
        <f>strCheckUnique(Z26:Z29)</f>
        <v/>
      </c>
      <c r="AA26" s="317"/>
    </row>
    <row r="27" spans="1:35" ht="66" customHeight="1">
      <c r="A27" s="771"/>
      <c r="B27" s="771"/>
      <c r="C27" s="771"/>
      <c r="D27" s="771"/>
      <c r="E27" s="771"/>
      <c r="F27" s="340">
        <v>1</v>
      </c>
      <c r="G27" s="340"/>
      <c r="H27" s="340"/>
      <c r="I27" s="764"/>
      <c r="J27" s="764"/>
      <c r="K27" s="344"/>
      <c r="L27" s="676" t="str">
        <f>mergeValue(A27) &amp;"."&amp; mergeValue(B27)&amp;"."&amp; mergeValue(C27)&amp;"."&amp; mergeValue(D27)&amp;"."&amp; mergeValue(E27)&amp;"."&amp; mergeValue(F27)</f>
        <v>1.1.1.1.2.1</v>
      </c>
      <c r="M27" s="646"/>
      <c r="N27" s="768"/>
      <c r="O27" s="688">
        <v>635.67999999999995</v>
      </c>
      <c r="P27" s="192"/>
      <c r="Q27" s="192"/>
      <c r="R27" s="769" t="s">
        <v>1608</v>
      </c>
      <c r="S27" s="767" t="s">
        <v>87</v>
      </c>
      <c r="T27" s="769" t="s">
        <v>1609</v>
      </c>
      <c r="U27" s="767" t="s">
        <v>88</v>
      </c>
      <c r="V27" s="282"/>
      <c r="W27" s="775" t="s">
        <v>546</v>
      </c>
      <c r="X27" s="298" t="str">
        <f>strCheckDate(O28:V28)</f>
        <v/>
      </c>
      <c r="Z27" s="317" t="str">
        <f>IF(M27="","",M27 )</f>
        <v/>
      </c>
      <c r="AA27" s="317"/>
      <c r="AB27" s="317"/>
      <c r="AC27" s="317"/>
    </row>
    <row r="28" spans="1:35" ht="14.25" hidden="1" customHeight="1">
      <c r="A28" s="771"/>
      <c r="B28" s="771"/>
      <c r="C28" s="771"/>
      <c r="D28" s="771"/>
      <c r="E28" s="771"/>
      <c r="F28" s="340"/>
      <c r="G28" s="340"/>
      <c r="H28" s="340"/>
      <c r="I28" s="764"/>
      <c r="J28" s="764"/>
      <c r="K28" s="344"/>
      <c r="L28" s="171"/>
      <c r="M28" s="205"/>
      <c r="N28" s="768"/>
      <c r="O28" s="299"/>
      <c r="P28" s="296"/>
      <c r="Q28" s="297" t="str">
        <f>R27 &amp; "-" &amp; T27</f>
        <v>01.12.2022-31.12.2023</v>
      </c>
      <c r="R28" s="769"/>
      <c r="S28" s="767"/>
      <c r="T28" s="770"/>
      <c r="U28" s="767"/>
      <c r="V28" s="282"/>
      <c r="W28" s="776"/>
      <c r="AA28" s="317"/>
    </row>
    <row r="29" spans="1:35" customFormat="1" ht="15" customHeight="1">
      <c r="A29" s="771"/>
      <c r="B29" s="771"/>
      <c r="C29" s="771"/>
      <c r="D29" s="771"/>
      <c r="E29" s="771"/>
      <c r="F29" s="340"/>
      <c r="G29" s="340"/>
      <c r="H29" s="340"/>
      <c r="I29" s="764"/>
      <c r="J29" s="764"/>
      <c r="K29" s="201"/>
      <c r="L29" s="112"/>
      <c r="M29" s="175" t="s">
        <v>427</v>
      </c>
      <c r="N29" s="197"/>
      <c r="O29" s="157"/>
      <c r="P29" s="157"/>
      <c r="Q29" s="157"/>
      <c r="R29" s="262"/>
      <c r="S29" s="198"/>
      <c r="T29" s="198"/>
      <c r="U29" s="198"/>
      <c r="V29" s="186"/>
      <c r="W29" s="777"/>
      <c r="X29" s="307"/>
      <c r="Y29" s="307"/>
      <c r="Z29" s="307"/>
      <c r="AA29" s="317"/>
      <c r="AB29" s="307"/>
      <c r="AC29" s="298"/>
      <c r="AD29" s="298"/>
      <c r="AE29" s="298"/>
      <c r="AF29" s="298"/>
      <c r="AG29" s="298"/>
      <c r="AH29" s="298"/>
      <c r="AI29" s="35"/>
    </row>
    <row r="30" spans="1:35" ht="33.75">
      <c r="A30" s="771"/>
      <c r="B30" s="771"/>
      <c r="C30" s="771"/>
      <c r="D30" s="771"/>
      <c r="E30" s="771">
        <v>3</v>
      </c>
      <c r="F30" s="674"/>
      <c r="G30" s="674"/>
      <c r="H30" s="674"/>
      <c r="I30" s="764"/>
      <c r="J30" s="764" t="s">
        <v>1976</v>
      </c>
      <c r="K30" s="101"/>
      <c r="L30" s="676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80" t="s">
        <v>307</v>
      </c>
      <c r="P30" s="780"/>
      <c r="Q30" s="780"/>
      <c r="R30" s="780"/>
      <c r="S30" s="780"/>
      <c r="T30" s="780"/>
      <c r="U30" s="780"/>
      <c r="V30" s="780"/>
      <c r="W30" s="286" t="s">
        <v>545</v>
      </c>
      <c r="Y30" s="317" t="str">
        <f>strCheckUnique(Z30:Z33)</f>
        <v/>
      </c>
      <c r="AA30" s="317"/>
    </row>
    <row r="31" spans="1:35" ht="66" customHeight="1">
      <c r="A31" s="771"/>
      <c r="B31" s="771"/>
      <c r="C31" s="771"/>
      <c r="D31" s="771"/>
      <c r="E31" s="771"/>
      <c r="F31" s="340">
        <v>1</v>
      </c>
      <c r="G31" s="340"/>
      <c r="H31" s="340"/>
      <c r="I31" s="764"/>
      <c r="J31" s="764"/>
      <c r="K31" s="344"/>
      <c r="L31" s="676" t="str">
        <f>mergeValue(A31) &amp;"."&amp; mergeValue(B31)&amp;"."&amp; mergeValue(C31)&amp;"."&amp; mergeValue(D31)&amp;"."&amp; mergeValue(E31)&amp;"."&amp; mergeValue(F31)</f>
        <v>1.1.1.1.3.1</v>
      </c>
      <c r="M31" s="646"/>
      <c r="N31" s="768"/>
      <c r="O31" s="688">
        <v>635.67999999999995</v>
      </c>
      <c r="P31" s="192"/>
      <c r="Q31" s="192"/>
      <c r="R31" s="769" t="s">
        <v>1608</v>
      </c>
      <c r="S31" s="767" t="s">
        <v>87</v>
      </c>
      <c r="T31" s="769" t="s">
        <v>1609</v>
      </c>
      <c r="U31" s="767" t="s">
        <v>88</v>
      </c>
      <c r="V31" s="282"/>
      <c r="W31" s="775" t="s">
        <v>546</v>
      </c>
      <c r="X31" s="298" t="str">
        <f>strCheckDate(O32:V32)</f>
        <v/>
      </c>
      <c r="Z31" s="317" t="str">
        <f>IF(M31="","",M31 )</f>
        <v/>
      </c>
      <c r="AA31" s="317"/>
      <c r="AB31" s="317"/>
      <c r="AC31" s="317"/>
    </row>
    <row r="32" spans="1:35" ht="14.25" hidden="1" customHeight="1">
      <c r="A32" s="771"/>
      <c r="B32" s="771"/>
      <c r="C32" s="771"/>
      <c r="D32" s="771"/>
      <c r="E32" s="771"/>
      <c r="F32" s="340"/>
      <c r="G32" s="340"/>
      <c r="H32" s="340"/>
      <c r="I32" s="764"/>
      <c r="J32" s="764"/>
      <c r="K32" s="344"/>
      <c r="L32" s="171"/>
      <c r="M32" s="205"/>
      <c r="N32" s="768"/>
      <c r="O32" s="299"/>
      <c r="P32" s="296"/>
      <c r="Q32" s="297" t="str">
        <f>R31 &amp; "-" &amp; T31</f>
        <v>01.12.2022-31.12.2023</v>
      </c>
      <c r="R32" s="769"/>
      <c r="S32" s="767"/>
      <c r="T32" s="770"/>
      <c r="U32" s="767"/>
      <c r="V32" s="282"/>
      <c r="W32" s="776"/>
      <c r="AA32" s="317"/>
    </row>
    <row r="33" spans="1:35" customFormat="1" ht="15" customHeight="1">
      <c r="A33" s="771"/>
      <c r="B33" s="771"/>
      <c r="C33" s="771"/>
      <c r="D33" s="771"/>
      <c r="E33" s="771"/>
      <c r="F33" s="340"/>
      <c r="G33" s="340"/>
      <c r="H33" s="340"/>
      <c r="I33" s="764"/>
      <c r="J33" s="764"/>
      <c r="K33" s="201"/>
      <c r="L33" s="112"/>
      <c r="M33" s="175" t="s">
        <v>427</v>
      </c>
      <c r="N33" s="197"/>
      <c r="O33" s="157"/>
      <c r="P33" s="157"/>
      <c r="Q33" s="157"/>
      <c r="R33" s="262"/>
      <c r="S33" s="198"/>
      <c r="T33" s="198"/>
      <c r="U33" s="198"/>
      <c r="V33" s="186"/>
      <c r="W33" s="777"/>
      <c r="X33" s="307"/>
      <c r="Y33" s="307"/>
      <c r="Z33" s="307"/>
      <c r="AA33" s="317"/>
      <c r="AB33" s="307"/>
      <c r="AC33" s="298"/>
      <c r="AD33" s="298"/>
      <c r="AE33" s="298"/>
      <c r="AF33" s="298"/>
      <c r="AG33" s="298"/>
      <c r="AH33" s="298"/>
      <c r="AI33" s="35"/>
    </row>
    <row r="34" spans="1:35" customFormat="1">
      <c r="A34" s="771"/>
      <c r="B34" s="771"/>
      <c r="C34" s="771"/>
      <c r="D34" s="771"/>
      <c r="E34" s="340"/>
      <c r="F34" s="410"/>
      <c r="G34" s="410"/>
      <c r="H34" s="410"/>
      <c r="I34" s="764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98"/>
      <c r="W34" s="186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</row>
    <row r="35" spans="1:35" customFormat="1">
      <c r="A35" s="771"/>
      <c r="B35" s="771"/>
      <c r="C35" s="771"/>
      <c r="D35" s="340"/>
      <c r="E35" s="345"/>
      <c r="F35" s="410"/>
      <c r="G35" s="410"/>
      <c r="H35" s="410"/>
      <c r="I35" s="201"/>
      <c r="J35" s="85"/>
      <c r="K35" s="180"/>
      <c r="L35" s="112"/>
      <c r="M35" s="163" t="s">
        <v>428</v>
      </c>
      <c r="N35" s="197"/>
      <c r="O35" s="157"/>
      <c r="P35" s="157"/>
      <c r="Q35" s="157"/>
      <c r="R35" s="262"/>
      <c r="S35" s="198"/>
      <c r="T35" s="198"/>
      <c r="U35" s="197"/>
      <c r="V35" s="198"/>
      <c r="W35" s="186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</row>
    <row r="36" spans="1:35" ht="3" customHeight="1"/>
    <row r="37" spans="1:35" ht="48.95" customHeight="1">
      <c r="M37" s="757" t="s">
        <v>707</v>
      </c>
      <c r="N37" s="757"/>
      <c r="O37" s="757"/>
      <c r="P37" s="757"/>
      <c r="Q37" s="757"/>
      <c r="R37" s="757"/>
      <c r="S37" s="757"/>
      <c r="T37" s="757"/>
      <c r="U37" s="757"/>
      <c r="V37" s="757"/>
    </row>
  </sheetData>
  <sheetProtection algorithmName="SHA-512" hashValue="GgkDCp52MTbmiDvNFpbvKLQPcoZiPcKrdPEXqy0aBpNa9aeUdly8tnGIhLs9z5THXnyPuMlJqtDofkBxHmNmrw==" saltValue="QL8kWgxtfmH+lQ6WIi3ujA==" spinCount="100000" sheet="1" objects="1" scenarios="1" formatColumns="0" formatRows="0"/>
  <dataConsolidate leftLabels="1" link="1"/>
  <mergeCells count="56">
    <mergeCell ref="W23:W25"/>
    <mergeCell ref="U23:U24"/>
    <mergeCell ref="T23:T24"/>
    <mergeCell ref="S23:S24"/>
    <mergeCell ref="R23:R24"/>
    <mergeCell ref="S17:T17"/>
    <mergeCell ref="S16:T16"/>
    <mergeCell ref="L11:M11"/>
    <mergeCell ref="O7:V7"/>
    <mergeCell ref="O8:V8"/>
    <mergeCell ref="O9:V9"/>
    <mergeCell ref="O10:V10"/>
    <mergeCell ref="O12:U12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M37:V37"/>
    <mergeCell ref="J22:J25"/>
    <mergeCell ref="A18:A35"/>
    <mergeCell ref="B19:B35"/>
    <mergeCell ref="C20:C35"/>
    <mergeCell ref="D21:D34"/>
    <mergeCell ref="I21:I34"/>
    <mergeCell ref="E22:E25"/>
    <mergeCell ref="O21:V21"/>
    <mergeCell ref="O20:V20"/>
    <mergeCell ref="O18:V18"/>
    <mergeCell ref="O22:V22"/>
    <mergeCell ref="N23:N24"/>
    <mergeCell ref="O19:V19"/>
    <mergeCell ref="E26:E29"/>
    <mergeCell ref="J26:J29"/>
    <mergeCell ref="O26:V26"/>
    <mergeCell ref="N27:N28"/>
    <mergeCell ref="R27:R28"/>
    <mergeCell ref="S27:S28"/>
    <mergeCell ref="T27:T28"/>
    <mergeCell ref="U27:U28"/>
    <mergeCell ref="W27:W29"/>
    <mergeCell ref="E30:E33"/>
    <mergeCell ref="J30:J33"/>
    <mergeCell ref="O30:V30"/>
    <mergeCell ref="N31:N32"/>
    <mergeCell ref="R31:R32"/>
    <mergeCell ref="S31:S32"/>
    <mergeCell ref="T31:T32"/>
    <mergeCell ref="U31:U32"/>
    <mergeCell ref="W31:W33"/>
  </mergeCells>
  <phoneticPr fontId="9" type="noConversion"/>
  <dataValidations xWindow="657" yWindow="715" count="8">
    <dataValidation allowBlank="1" sqref="S25 S29 S33:S35"/>
    <dataValidation allowBlank="1" promptTitle="checkPeriodRange" sqref="Q24 Q28 Q32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 O26 O30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 S27:S28 U27:U28 S31:S32 U31:U32"/>
    <dataValidation type="decimal" allowBlank="1" showErrorMessage="1" errorTitle="Ошибка" error="Допускается ввод только действительных чисел!" sqref="O23 O27 O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54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35" width="10.5703125" style="298"/>
    <col min="36" max="16384" width="10.5703125" style="35"/>
  </cols>
  <sheetData>
    <row r="1" spans="7:35" ht="14.25" hidden="1" customHeight="1">
      <c r="Q1" s="295"/>
      <c r="R1" s="295"/>
    </row>
    <row r="2" spans="7:35" ht="14.25" hidden="1" customHeight="1">
      <c r="U2" s="295"/>
    </row>
    <row r="3" spans="7:35" ht="14.25" hidden="1" customHeight="1"/>
    <row r="4" spans="7:35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5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  <c r="AI5" s="35"/>
    </row>
    <row r="6" spans="7:35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AI6" s="35"/>
    </row>
    <row r="7" spans="7:35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6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5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6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5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6"/>
      <c r="O9" s="774" t="str">
        <f>IF(numberPr_ch="",IF(numberPr="","",numberPr),numberPr_ch)</f>
        <v>65/279</v>
      </c>
      <c r="P9" s="774"/>
      <c r="Q9" s="774"/>
      <c r="R9" s="774"/>
      <c r="S9" s="774"/>
      <c r="T9" s="774"/>
      <c r="U9" s="774"/>
      <c r="V9" s="774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5" s="463" customFormat="1" ht="18.75">
      <c r="G10" s="464"/>
      <c r="H10" s="464"/>
      <c r="L10" s="462"/>
      <c r="M10" s="655" t="s">
        <v>576</v>
      </c>
      <c r="N10" s="656"/>
      <c r="O10" s="774" t="str">
        <f>IF(IstPub_ch="",IF(IstPub="","",IstPub),IstPub_ch)</f>
        <v>Официальный интернет - портал правовой информации pravo.donland.ru от 28.11.2022г. № 6145202211280066</v>
      </c>
      <c r="P10" s="774"/>
      <c r="Q10" s="774"/>
      <c r="R10" s="774"/>
      <c r="S10" s="774"/>
      <c r="T10" s="774"/>
      <c r="U10" s="774"/>
      <c r="V10" s="774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5" s="255" customFormat="1" ht="11.25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</row>
    <row r="12" spans="7:35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5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  <c r="AI13" s="35"/>
    </row>
    <row r="14" spans="7:35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  <c r="AI14" s="35"/>
    </row>
    <row r="15" spans="7:35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  <c r="AI15" s="35"/>
    </row>
    <row r="16" spans="7:35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  <c r="AI16" s="35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</row>
    <row r="21" spans="1:35" ht="33.75">
      <c r="A21" s="771"/>
      <c r="B21" s="771"/>
      <c r="C21" s="771"/>
      <c r="D21" s="771">
        <v>1</v>
      </c>
      <c r="E21" s="342"/>
      <c r="F21" s="342"/>
      <c r="G21" s="342"/>
      <c r="H21" s="342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</row>
    <row r="22" spans="1:35" ht="33.75">
      <c r="A22" s="771"/>
      <c r="B22" s="771"/>
      <c r="C22" s="771"/>
      <c r="D22" s="771"/>
      <c r="E22" s="771">
        <v>1</v>
      </c>
      <c r="F22" s="342"/>
      <c r="G22" s="342"/>
      <c r="H22" s="342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298" t="str">
        <f>strCheckDate(O24:V24)</f>
        <v/>
      </c>
      <c r="Y23" s="317"/>
      <c r="Z23" s="317" t="str">
        <f>IF(M23="","",M23 )</f>
        <v/>
      </c>
      <c r="AA23" s="317"/>
      <c r="AB23" s="317"/>
      <c r="AC23" s="317"/>
    </row>
    <row r="24" spans="1:35" ht="14.25" hidden="1" customHeight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299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Y24" s="317"/>
      <c r="Z24" s="317"/>
      <c r="AA24" s="317"/>
      <c r="AB24" s="317"/>
      <c r="AC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</row>
    <row r="26" spans="1:35" customFormat="1">
      <c r="A26" s="771"/>
      <c r="B26" s="771"/>
      <c r="C26" s="771"/>
      <c r="D26" s="771"/>
      <c r="E26" s="340"/>
      <c r="F26" s="342"/>
      <c r="G26" s="342"/>
      <c r="H26" s="342"/>
      <c r="I26" s="764"/>
      <c r="J26" s="85"/>
      <c r="K26" s="201"/>
      <c r="L26" s="112"/>
      <c r="M26" s="164" t="s">
        <v>13</v>
      </c>
      <c r="N26" s="163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</row>
    <row r="27" spans="1:35" customFormat="1">
      <c r="A27" s="771"/>
      <c r="B27" s="771"/>
      <c r="C27" s="771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62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</row>
    <row r="28" spans="1:35" customFormat="1">
      <c r="A28" s="771"/>
      <c r="B28" s="771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62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5" customFormat="1">
      <c r="A29" s="771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62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5" customForma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62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5" ht="3" customHeight="1">
      <c r="AI31" s="35"/>
    </row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  <c r="AI32" s="35"/>
    </row>
  </sheetData>
  <sheetProtection password="FA9C" sheet="1" objects="1" scenarios="1" formatColumns="0" formatRows="0"/>
  <dataConsolidate leftLabels="1" link="1"/>
  <mergeCells count="37">
    <mergeCell ref="O8:V8"/>
    <mergeCell ref="O9:V9"/>
    <mergeCell ref="O10:V10"/>
    <mergeCell ref="J22:J25"/>
    <mergeCell ref="A18:A29"/>
    <mergeCell ref="B19:B28"/>
    <mergeCell ref="C20:C27"/>
    <mergeCell ref="D21:D26"/>
    <mergeCell ref="I21:I26"/>
    <mergeCell ref="O12:U12"/>
    <mergeCell ref="V14:V16"/>
    <mergeCell ref="O14:T14"/>
    <mergeCell ref="R15:T15"/>
    <mergeCell ref="O20:V20"/>
    <mergeCell ref="W13:W16"/>
    <mergeCell ref="O19:V19"/>
    <mergeCell ref="E22:E25"/>
    <mergeCell ref="O18:V18"/>
    <mergeCell ref="W23:W25"/>
    <mergeCell ref="R23:R24"/>
    <mergeCell ref="S23:S24"/>
    <mergeCell ref="M32:V32"/>
    <mergeCell ref="L5:U5"/>
    <mergeCell ref="L14:L16"/>
    <mergeCell ref="M14:M16"/>
    <mergeCell ref="L11:M11"/>
    <mergeCell ref="U14:U16"/>
    <mergeCell ref="O22:V22"/>
    <mergeCell ref="L13:V13"/>
    <mergeCell ref="N14:N16"/>
    <mergeCell ref="O7:V7"/>
    <mergeCell ref="T23:T24"/>
    <mergeCell ref="U23:U24"/>
    <mergeCell ref="S16:T16"/>
    <mergeCell ref="O21:V21"/>
    <mergeCell ref="S17:T17"/>
    <mergeCell ref="P15:Q15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82" t="s">
        <v>687</v>
      </c>
      <c r="M5" s="782"/>
      <c r="N5" s="782"/>
      <c r="O5" s="782"/>
      <c r="P5" s="782"/>
      <c r="Q5" s="782"/>
      <c r="R5" s="782"/>
      <c r="S5" s="782"/>
      <c r="T5" s="782"/>
      <c r="U5" s="782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4" t="str">
        <f>IF(NameOrPr_ch="",IF(NameOrPr="","",NameOrPr),NameOrPr_ch)</f>
        <v>РСТ по РО</v>
      </c>
      <c r="O7" s="774"/>
      <c r="P7" s="774"/>
      <c r="Q7" s="774"/>
      <c r="R7" s="774"/>
      <c r="S7" s="774"/>
      <c r="T7" s="774"/>
      <c r="U7" s="774"/>
      <c r="V7" s="664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4" t="str">
        <f>IF(datePr_ch="",IF(datePr="","",datePr),datePr_ch)</f>
        <v>22.11.2022</v>
      </c>
      <c r="O8" s="774"/>
      <c r="P8" s="774"/>
      <c r="Q8" s="774"/>
      <c r="R8" s="774"/>
      <c r="S8" s="774"/>
      <c r="T8" s="774"/>
      <c r="U8" s="774"/>
      <c r="V8" s="664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4" t="str">
        <f>IF(numberPr_ch="",IF(numberPr="","",numberPr),numberPr_ch)</f>
        <v>65/279</v>
      </c>
      <c r="O9" s="774"/>
      <c r="P9" s="774"/>
      <c r="Q9" s="774"/>
      <c r="R9" s="774"/>
      <c r="S9" s="774"/>
      <c r="T9" s="774"/>
      <c r="U9" s="774"/>
      <c r="V9" s="664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75">
      <c r="G10" s="464"/>
      <c r="H10" s="464"/>
      <c r="L10" s="462"/>
      <c r="M10" s="655" t="s">
        <v>576</v>
      </c>
      <c r="N10" s="774" t="str">
        <f>IF(IstPub_ch="",IF(IstPub="","",IstPub),IstPub_ch)</f>
        <v>Официальный интернет - портал правовой информации pravo.donland.ru от 28.11.2022г. № 6145202211280066</v>
      </c>
      <c r="O10" s="774"/>
      <c r="P10" s="774"/>
      <c r="Q10" s="774"/>
      <c r="R10" s="774"/>
      <c r="S10" s="774"/>
      <c r="T10" s="774"/>
      <c r="U10" s="774"/>
      <c r="V10" s="664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799"/>
      <c r="M11" s="799"/>
      <c r="N11" s="338"/>
      <c r="O11" s="338"/>
      <c r="P11" s="338"/>
      <c r="Q11" s="338"/>
      <c r="R11" s="338"/>
      <c r="S11" s="800"/>
      <c r="T11" s="800"/>
      <c r="U11" s="800"/>
      <c r="V11" s="800"/>
      <c r="W11" s="800"/>
      <c r="X11" s="800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25" hidden="1">
      <c r="G12" s="254"/>
      <c r="H12" s="254"/>
      <c r="L12" s="752"/>
      <c r="M12" s="752"/>
      <c r="N12" s="211"/>
      <c r="O12" s="211"/>
      <c r="P12" s="211"/>
      <c r="Q12" s="211"/>
      <c r="R12" s="211"/>
      <c r="S12" s="801"/>
      <c r="T12" s="801"/>
      <c r="U12" s="801"/>
      <c r="V12" s="801"/>
      <c r="W12" s="801"/>
      <c r="X12" s="801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802"/>
      <c r="T13" s="802"/>
      <c r="U13" s="802"/>
      <c r="V13" s="802"/>
      <c r="W13" s="802"/>
      <c r="X13" s="802"/>
      <c r="Y13" s="417"/>
      <c r="AD13" s="802"/>
      <c r="AE13" s="802"/>
      <c r="AF13" s="802"/>
      <c r="AG13" s="802"/>
      <c r="AH13" s="802"/>
      <c r="AI13" s="802"/>
      <c r="AJ13" s="802"/>
      <c r="AK13" s="802"/>
    </row>
    <row r="14" spans="7:50">
      <c r="J14" s="86"/>
      <c r="K14" s="86"/>
      <c r="L14" s="783" t="s">
        <v>510</v>
      </c>
      <c r="M14" s="783"/>
      <c r="N14" s="783"/>
      <c r="O14" s="783"/>
      <c r="P14" s="783"/>
      <c r="Q14" s="783"/>
      <c r="R14" s="783"/>
      <c r="S14" s="783"/>
      <c r="T14" s="783"/>
      <c r="U14" s="783"/>
      <c r="V14" s="783"/>
      <c r="W14" s="783"/>
      <c r="X14" s="783"/>
      <c r="Y14" s="783"/>
      <c r="Z14" s="783"/>
      <c r="AA14" s="783"/>
      <c r="AB14" s="783"/>
      <c r="AC14" s="783"/>
      <c r="AD14" s="783"/>
      <c r="AE14" s="783"/>
      <c r="AF14" s="783"/>
      <c r="AG14" s="783"/>
      <c r="AH14" s="783"/>
      <c r="AI14" s="783"/>
      <c r="AJ14" s="783"/>
      <c r="AK14" s="783"/>
      <c r="AL14" s="783"/>
      <c r="AM14" s="717" t="s">
        <v>511</v>
      </c>
    </row>
    <row r="15" spans="7:50" ht="14.25" customHeight="1">
      <c r="J15" s="86"/>
      <c r="K15" s="86"/>
      <c r="L15" s="783" t="s">
        <v>95</v>
      </c>
      <c r="M15" s="783" t="s">
        <v>547</v>
      </c>
      <c r="N15" s="783" t="s">
        <v>434</v>
      </c>
      <c r="O15" s="783"/>
      <c r="P15" s="783"/>
      <c r="Q15" s="783"/>
      <c r="R15" s="803" t="s">
        <v>406</v>
      </c>
      <c r="S15" s="803"/>
      <c r="T15" s="803"/>
      <c r="U15" s="803"/>
      <c r="V15" s="803" t="s">
        <v>435</v>
      </c>
      <c r="W15" s="803"/>
      <c r="X15" s="803"/>
      <c r="Y15" s="803"/>
      <c r="Z15" s="803" t="s">
        <v>409</v>
      </c>
      <c r="AA15" s="803"/>
      <c r="AB15" s="803"/>
      <c r="AC15" s="803"/>
      <c r="AD15" s="803" t="s">
        <v>534</v>
      </c>
      <c r="AE15" s="803"/>
      <c r="AF15" s="803"/>
      <c r="AG15" s="803"/>
      <c r="AH15" s="803"/>
      <c r="AI15" s="803"/>
      <c r="AJ15" s="803"/>
      <c r="AK15" s="783" t="s">
        <v>344</v>
      </c>
      <c r="AL15" s="778" t="s">
        <v>278</v>
      </c>
      <c r="AM15" s="717"/>
    </row>
    <row r="16" spans="7:50" ht="26.25" customHeight="1">
      <c r="J16" s="86"/>
      <c r="K16" s="86"/>
      <c r="L16" s="783"/>
      <c r="M16" s="783"/>
      <c r="N16" s="783"/>
      <c r="O16" s="783"/>
      <c r="P16" s="783"/>
      <c r="Q16" s="783"/>
      <c r="R16" s="803"/>
      <c r="S16" s="803"/>
      <c r="T16" s="803"/>
      <c r="U16" s="803"/>
      <c r="V16" s="803"/>
      <c r="W16" s="803"/>
      <c r="X16" s="803"/>
      <c r="Y16" s="803"/>
      <c r="Z16" s="803"/>
      <c r="AA16" s="803"/>
      <c r="AB16" s="803"/>
      <c r="AC16" s="803"/>
      <c r="AD16" s="803" t="s">
        <v>436</v>
      </c>
      <c r="AE16" s="803"/>
      <c r="AF16" s="717" t="s">
        <v>437</v>
      </c>
      <c r="AG16" s="717"/>
      <c r="AH16" s="805" t="s">
        <v>536</v>
      </c>
      <c r="AI16" s="805"/>
      <c r="AJ16" s="805"/>
      <c r="AK16" s="783"/>
      <c r="AL16" s="778"/>
      <c r="AM16" s="717"/>
    </row>
    <row r="17" spans="1:53" ht="14.25" customHeight="1">
      <c r="J17" s="86"/>
      <c r="K17" s="86"/>
      <c r="L17" s="783"/>
      <c r="M17" s="783"/>
      <c r="N17" s="783"/>
      <c r="O17" s="783"/>
      <c r="P17" s="783"/>
      <c r="Q17" s="783"/>
      <c r="R17" s="803"/>
      <c r="S17" s="803"/>
      <c r="T17" s="803"/>
      <c r="U17" s="803"/>
      <c r="V17" s="803"/>
      <c r="W17" s="803"/>
      <c r="X17" s="803"/>
      <c r="Y17" s="803"/>
      <c r="Z17" s="803"/>
      <c r="AA17" s="803"/>
      <c r="AB17" s="803"/>
      <c r="AC17" s="803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804" t="s">
        <v>408</v>
      </c>
      <c r="AJ17" s="804"/>
      <c r="AK17" s="783"/>
      <c r="AL17" s="778"/>
      <c r="AM17" s="71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3">
        <f ca="1">OFFSET(N18,0,-1)+1</f>
        <v>3</v>
      </c>
      <c r="O18" s="773"/>
      <c r="P18" s="773"/>
      <c r="Q18" s="773"/>
      <c r="R18" s="773">
        <f ca="1">OFFSET(R18,0,-4)+1</f>
        <v>4</v>
      </c>
      <c r="S18" s="773"/>
      <c r="T18" s="773"/>
      <c r="U18" s="773"/>
      <c r="V18" s="773">
        <f ca="1">OFFSET(V18,0,-4)+1</f>
        <v>5</v>
      </c>
      <c r="W18" s="773"/>
      <c r="X18" s="773"/>
      <c r="Y18" s="773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5">
      <c r="A19" s="792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794"/>
      <c r="O19" s="794"/>
      <c r="P19" s="794"/>
      <c r="Q19" s="794"/>
      <c r="R19" s="794"/>
      <c r="S19" s="794"/>
      <c r="T19" s="794"/>
      <c r="U19" s="794"/>
      <c r="V19" s="794"/>
      <c r="W19" s="794"/>
      <c r="X19" s="794"/>
      <c r="Y19" s="794"/>
      <c r="Z19" s="794"/>
      <c r="AA19" s="794"/>
      <c r="AB19" s="794"/>
      <c r="AC19" s="794"/>
      <c r="AD19" s="794"/>
      <c r="AE19" s="794"/>
      <c r="AF19" s="794"/>
      <c r="AG19" s="794"/>
      <c r="AH19" s="794"/>
      <c r="AI19" s="794"/>
      <c r="AJ19" s="794"/>
      <c r="AK19" s="794"/>
      <c r="AL19" s="794"/>
      <c r="AM19" s="591" t="s">
        <v>543</v>
      </c>
    </row>
    <row r="20" spans="1:53" ht="22.5">
      <c r="A20" s="792"/>
      <c r="B20" s="792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793"/>
      <c r="AM20" s="552" t="s">
        <v>544</v>
      </c>
    </row>
    <row r="21" spans="1:53" ht="45">
      <c r="A21" s="792"/>
      <c r="B21" s="792"/>
      <c r="C21" s="792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793"/>
      <c r="O21" s="793"/>
      <c r="P21" s="793"/>
      <c r="Q21" s="793"/>
      <c r="R21" s="793"/>
      <c r="S21" s="793"/>
      <c r="T21" s="793"/>
      <c r="U21" s="793"/>
      <c r="V21" s="793"/>
      <c r="W21" s="793"/>
      <c r="X21" s="793"/>
      <c r="Y21" s="793"/>
      <c r="Z21" s="793"/>
      <c r="AA21" s="793"/>
      <c r="AB21" s="793"/>
      <c r="AC21" s="793"/>
      <c r="AD21" s="793"/>
      <c r="AE21" s="793"/>
      <c r="AF21" s="793"/>
      <c r="AG21" s="793"/>
      <c r="AH21" s="793"/>
      <c r="AI21" s="793"/>
      <c r="AJ21" s="793"/>
      <c r="AK21" s="793"/>
      <c r="AL21" s="793"/>
      <c r="AM21" s="552" t="s">
        <v>683</v>
      </c>
    </row>
    <row r="22" spans="1:53" ht="20.100000000000001" customHeight="1">
      <c r="A22" s="792"/>
      <c r="B22" s="792"/>
      <c r="C22" s="792"/>
      <c r="D22" s="792">
        <v>1</v>
      </c>
      <c r="E22" s="298"/>
      <c r="F22" s="348"/>
      <c r="G22" s="349"/>
      <c r="H22" s="349"/>
      <c r="I22" s="795"/>
      <c r="J22" s="796"/>
      <c r="K22" s="764"/>
      <c r="L22" s="797" t="str">
        <f>mergeValue(A22) &amp;"."&amp; mergeValue(B22)&amp;"."&amp; mergeValue(C22)&amp;"."&amp; mergeValue(D22)</f>
        <v>1.1.1.1</v>
      </c>
      <c r="M22" s="798"/>
      <c r="N22" s="767" t="s">
        <v>87</v>
      </c>
      <c r="O22" s="784"/>
      <c r="P22" s="787" t="s">
        <v>96</v>
      </c>
      <c r="Q22" s="788"/>
      <c r="R22" s="767" t="s">
        <v>88</v>
      </c>
      <c r="S22" s="784"/>
      <c r="T22" s="785">
        <v>1</v>
      </c>
      <c r="U22" s="789"/>
      <c r="V22" s="767" t="s">
        <v>88</v>
      </c>
      <c r="W22" s="784"/>
      <c r="X22" s="785">
        <v>1</v>
      </c>
      <c r="Y22" s="786"/>
      <c r="Z22" s="767" t="s">
        <v>88</v>
      </c>
      <c r="AA22" s="191"/>
      <c r="AB22" s="113">
        <v>1</v>
      </c>
      <c r="AC22" s="420"/>
      <c r="AD22" s="659"/>
      <c r="AE22" s="659"/>
      <c r="AF22" s="659"/>
      <c r="AG22" s="659"/>
      <c r="AH22" s="661"/>
      <c r="AI22" s="572" t="s">
        <v>87</v>
      </c>
      <c r="AJ22" s="661"/>
      <c r="AK22" s="590" t="s">
        <v>88</v>
      </c>
      <c r="AL22" s="282"/>
      <c r="AM22" s="763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92"/>
      <c r="B23" s="792"/>
      <c r="C23" s="792"/>
      <c r="D23" s="792"/>
      <c r="E23" s="298"/>
      <c r="F23" s="348"/>
      <c r="G23" s="349"/>
      <c r="H23" s="349"/>
      <c r="I23" s="795"/>
      <c r="J23" s="796"/>
      <c r="K23" s="764"/>
      <c r="L23" s="797"/>
      <c r="M23" s="798"/>
      <c r="N23" s="767"/>
      <c r="O23" s="784"/>
      <c r="P23" s="787"/>
      <c r="Q23" s="788"/>
      <c r="R23" s="767"/>
      <c r="S23" s="784"/>
      <c r="T23" s="785"/>
      <c r="U23" s="790"/>
      <c r="V23" s="767"/>
      <c r="W23" s="784"/>
      <c r="X23" s="785"/>
      <c r="Y23" s="786"/>
      <c r="Z23" s="767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63"/>
      <c r="AO23" s="317"/>
      <c r="AP23" s="317"/>
      <c r="AQ23" s="317"/>
      <c r="AR23" s="317"/>
      <c r="AS23" s="317"/>
      <c r="AT23" s="317"/>
    </row>
    <row r="24" spans="1:53" ht="20.100000000000001" customHeight="1">
      <c r="A24" s="792"/>
      <c r="B24" s="792"/>
      <c r="C24" s="792"/>
      <c r="D24" s="792"/>
      <c r="E24" s="298"/>
      <c r="F24" s="348"/>
      <c r="G24" s="349"/>
      <c r="H24" s="349"/>
      <c r="I24" s="795"/>
      <c r="J24" s="796"/>
      <c r="K24" s="764"/>
      <c r="L24" s="797"/>
      <c r="M24" s="798"/>
      <c r="N24" s="767"/>
      <c r="O24" s="784"/>
      <c r="P24" s="787"/>
      <c r="Q24" s="788"/>
      <c r="R24" s="767"/>
      <c r="S24" s="784"/>
      <c r="T24" s="785"/>
      <c r="U24" s="791"/>
      <c r="V24" s="767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63"/>
      <c r="AO24" s="317"/>
      <c r="AP24" s="317"/>
      <c r="AQ24" s="317"/>
      <c r="AR24" s="317"/>
      <c r="AS24" s="317"/>
      <c r="AT24" s="317"/>
    </row>
    <row r="25" spans="1:53" ht="20.100000000000001" customHeight="1">
      <c r="A25" s="792"/>
      <c r="B25" s="792"/>
      <c r="C25" s="792"/>
      <c r="D25" s="792"/>
      <c r="E25" s="298"/>
      <c r="F25" s="348"/>
      <c r="G25" s="349"/>
      <c r="H25" s="349"/>
      <c r="I25" s="795"/>
      <c r="J25" s="796"/>
      <c r="K25" s="764"/>
      <c r="L25" s="797"/>
      <c r="M25" s="798"/>
      <c r="N25" s="767"/>
      <c r="O25" s="784"/>
      <c r="P25" s="787"/>
      <c r="Q25" s="788"/>
      <c r="R25" s="767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63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92"/>
      <c r="B26" s="792"/>
      <c r="C26" s="792"/>
      <c r="D26" s="792"/>
      <c r="E26" s="350"/>
      <c r="F26" s="351"/>
      <c r="G26" s="350"/>
      <c r="H26" s="350"/>
      <c r="I26" s="795"/>
      <c r="J26" s="796"/>
      <c r="K26" s="764"/>
      <c r="L26" s="797"/>
      <c r="M26" s="798"/>
      <c r="N26" s="767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63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92"/>
      <c r="B27" s="792"/>
      <c r="C27" s="792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63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92"/>
      <c r="B28" s="792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92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 link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>
      <c r="J5" s="86"/>
      <c r="K5" s="86"/>
      <c r="L5" s="782" t="s">
        <v>687</v>
      </c>
      <c r="M5" s="782"/>
      <c r="N5" s="782"/>
      <c r="O5" s="782"/>
      <c r="P5" s="782"/>
      <c r="Q5" s="782"/>
      <c r="R5" s="782"/>
      <c r="S5" s="782"/>
      <c r="T5" s="782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4" t="str">
        <f>IF(NameOrPr_ch="",IF(NameOrPr="","",NameOrPr),NameOrPr_ch)</f>
        <v>РСТ по РО</v>
      </c>
      <c r="O7" s="774"/>
      <c r="P7" s="774"/>
      <c r="Q7" s="774"/>
      <c r="R7" s="774"/>
      <c r="S7" s="774"/>
      <c r="T7" s="774"/>
      <c r="U7" s="664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4" t="str">
        <f>IF(datePr_ch="",IF(datePr="","",datePr),datePr_ch)</f>
        <v>22.11.2022</v>
      </c>
      <c r="O8" s="774"/>
      <c r="P8" s="774"/>
      <c r="Q8" s="774"/>
      <c r="R8" s="774"/>
      <c r="S8" s="774"/>
      <c r="T8" s="774"/>
      <c r="U8" s="664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4" t="str">
        <f>IF(numberPr_ch="",IF(numberPr="","",numberPr),numberPr_ch)</f>
        <v>65/279</v>
      </c>
      <c r="O9" s="774"/>
      <c r="P9" s="774"/>
      <c r="Q9" s="774"/>
      <c r="R9" s="774"/>
      <c r="S9" s="774"/>
      <c r="T9" s="774"/>
      <c r="U9" s="664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75">
      <c r="G10" s="464"/>
      <c r="H10" s="464"/>
      <c r="L10" s="462"/>
      <c r="M10" s="655" t="s">
        <v>576</v>
      </c>
      <c r="N10" s="774" t="str">
        <f>IF(IstPub_ch="",IF(IstPub="","",IstPub),IstPub_ch)</f>
        <v>Официальный интернет - портал правовой информации pravo.donland.ru от 28.11.2022г. № 6145202211280066</v>
      </c>
      <c r="O10" s="774"/>
      <c r="P10" s="774"/>
      <c r="Q10" s="774"/>
      <c r="R10" s="774"/>
      <c r="S10" s="774"/>
      <c r="T10" s="774"/>
      <c r="U10" s="664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25" hidden="1">
      <c r="G11" s="254"/>
      <c r="H11" s="254"/>
      <c r="L11" s="752"/>
      <c r="M11" s="752"/>
      <c r="N11" s="211"/>
      <c r="O11" s="211"/>
      <c r="P11" s="211"/>
      <c r="Q11" s="211"/>
      <c r="R11" s="801"/>
      <c r="S11" s="801"/>
      <c r="T11" s="801"/>
      <c r="U11" s="801"/>
      <c r="V11" s="801"/>
      <c r="W11" s="801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52"/>
      <c r="M12" s="752"/>
      <c r="N12" s="211"/>
      <c r="O12" s="211"/>
      <c r="P12" s="211"/>
      <c r="Q12" s="211"/>
      <c r="R12" s="801"/>
      <c r="S12" s="801"/>
      <c r="T12" s="801"/>
      <c r="U12" s="801"/>
      <c r="V12" s="801"/>
      <c r="W12" s="801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802"/>
      <c r="S13" s="802"/>
      <c r="T13" s="802"/>
      <c r="U13" s="802"/>
      <c r="V13" s="802"/>
      <c r="W13" s="802"/>
      <c r="X13" s="417"/>
      <c r="AC13" s="802"/>
      <c r="AD13" s="802"/>
      <c r="AE13" s="802"/>
      <c r="AF13" s="802"/>
      <c r="AG13" s="802"/>
      <c r="AH13" s="802"/>
      <c r="AI13" s="802"/>
      <c r="AJ13" s="802"/>
    </row>
    <row r="14" spans="7:49" ht="14.25" customHeight="1">
      <c r="J14" s="86"/>
      <c r="K14" s="86"/>
      <c r="L14" s="783" t="s">
        <v>510</v>
      </c>
      <c r="M14" s="783"/>
      <c r="N14" s="783"/>
      <c r="O14" s="783"/>
      <c r="P14" s="783"/>
      <c r="Q14" s="783"/>
      <c r="R14" s="783"/>
      <c r="S14" s="783"/>
      <c r="T14" s="783"/>
      <c r="U14" s="783"/>
      <c r="V14" s="783"/>
      <c r="W14" s="783"/>
      <c r="X14" s="783"/>
      <c r="Y14" s="783"/>
      <c r="Z14" s="783"/>
      <c r="AA14" s="783"/>
      <c r="AB14" s="783"/>
      <c r="AC14" s="783"/>
      <c r="AD14" s="783"/>
      <c r="AE14" s="783"/>
      <c r="AF14" s="783"/>
      <c r="AG14" s="783"/>
      <c r="AH14" s="783"/>
      <c r="AI14" s="783"/>
      <c r="AJ14" s="783"/>
      <c r="AK14" s="783"/>
      <c r="AL14" s="717" t="s">
        <v>511</v>
      </c>
    </row>
    <row r="15" spans="7:49" ht="14.25" customHeight="1">
      <c r="J15" s="86"/>
      <c r="K15" s="86"/>
      <c r="L15" s="783" t="s">
        <v>95</v>
      </c>
      <c r="M15" s="783" t="s">
        <v>547</v>
      </c>
      <c r="N15" s="783" t="s">
        <v>434</v>
      </c>
      <c r="O15" s="783"/>
      <c r="P15" s="783"/>
      <c r="Q15" s="803" t="s">
        <v>406</v>
      </c>
      <c r="R15" s="803"/>
      <c r="S15" s="803"/>
      <c r="T15" s="803"/>
      <c r="U15" s="803" t="s">
        <v>435</v>
      </c>
      <c r="V15" s="803"/>
      <c r="W15" s="803"/>
      <c r="X15" s="803"/>
      <c r="Y15" s="803" t="s">
        <v>409</v>
      </c>
      <c r="Z15" s="803"/>
      <c r="AA15" s="803"/>
      <c r="AB15" s="803"/>
      <c r="AC15" s="803" t="s">
        <v>534</v>
      </c>
      <c r="AD15" s="803"/>
      <c r="AE15" s="803"/>
      <c r="AF15" s="803"/>
      <c r="AG15" s="803"/>
      <c r="AH15" s="803"/>
      <c r="AI15" s="803"/>
      <c r="AJ15" s="783" t="s">
        <v>344</v>
      </c>
      <c r="AK15" s="778" t="s">
        <v>278</v>
      </c>
      <c r="AL15" s="717"/>
    </row>
    <row r="16" spans="7:49" ht="27.95" customHeight="1">
      <c r="J16" s="86"/>
      <c r="K16" s="86"/>
      <c r="L16" s="783"/>
      <c r="M16" s="783"/>
      <c r="N16" s="783"/>
      <c r="O16" s="783"/>
      <c r="P16" s="783"/>
      <c r="Q16" s="803"/>
      <c r="R16" s="803"/>
      <c r="S16" s="803"/>
      <c r="T16" s="803"/>
      <c r="U16" s="803"/>
      <c r="V16" s="803"/>
      <c r="W16" s="803"/>
      <c r="X16" s="803"/>
      <c r="Y16" s="803"/>
      <c r="Z16" s="803"/>
      <c r="AA16" s="803"/>
      <c r="AB16" s="803"/>
      <c r="AC16" s="803" t="s">
        <v>436</v>
      </c>
      <c r="AD16" s="803"/>
      <c r="AE16" s="717" t="s">
        <v>437</v>
      </c>
      <c r="AF16" s="717"/>
      <c r="AG16" s="805" t="s">
        <v>536</v>
      </c>
      <c r="AH16" s="805"/>
      <c r="AI16" s="805"/>
      <c r="AJ16" s="783"/>
      <c r="AK16" s="778"/>
      <c r="AL16" s="717"/>
    </row>
    <row r="17" spans="1:53" ht="14.25" customHeight="1">
      <c r="J17" s="86"/>
      <c r="K17" s="86"/>
      <c r="L17" s="783"/>
      <c r="M17" s="783"/>
      <c r="N17" s="783"/>
      <c r="O17" s="783"/>
      <c r="P17" s="783"/>
      <c r="Q17" s="803"/>
      <c r="R17" s="803"/>
      <c r="S17" s="803"/>
      <c r="T17" s="803"/>
      <c r="U17" s="803"/>
      <c r="V17" s="803"/>
      <c r="W17" s="803"/>
      <c r="X17" s="803"/>
      <c r="Y17" s="803"/>
      <c r="Z17" s="803"/>
      <c r="AA17" s="803"/>
      <c r="AB17" s="803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804" t="s">
        <v>408</v>
      </c>
      <c r="AI17" s="804"/>
      <c r="AJ17" s="783"/>
      <c r="AK17" s="778"/>
      <c r="AL17" s="717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73">
        <f ca="1">OFFSET(N18,0,-1)+1</f>
        <v>3</v>
      </c>
      <c r="O18" s="773"/>
      <c r="P18" s="773"/>
      <c r="Q18" s="773">
        <f ca="1">OFFSET(Q18,0,-3)+1</f>
        <v>4</v>
      </c>
      <c r="R18" s="773"/>
      <c r="S18" s="773"/>
      <c r="T18" s="773"/>
      <c r="U18" s="773">
        <f ca="1">OFFSET(U18,0,-4)+1</f>
        <v>5</v>
      </c>
      <c r="V18" s="773"/>
      <c r="W18" s="773"/>
      <c r="X18" s="773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5">
      <c r="A19" s="792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6"/>
      <c r="O19" s="817"/>
      <c r="P19" s="817"/>
      <c r="Q19" s="817"/>
      <c r="R19" s="817"/>
      <c r="S19" s="817"/>
      <c r="T19" s="817"/>
      <c r="U19" s="817"/>
      <c r="V19" s="817"/>
      <c r="W19" s="817"/>
      <c r="X19" s="817"/>
      <c r="Y19" s="817"/>
      <c r="Z19" s="817"/>
      <c r="AA19" s="817"/>
      <c r="AB19" s="817"/>
      <c r="AC19" s="817"/>
      <c r="AD19" s="817"/>
      <c r="AE19" s="817"/>
      <c r="AF19" s="817"/>
      <c r="AG19" s="817"/>
      <c r="AH19" s="817"/>
      <c r="AI19" s="817"/>
      <c r="AJ19" s="817"/>
      <c r="AK19" s="817"/>
      <c r="AL19" s="618" t="s">
        <v>543</v>
      </c>
    </row>
    <row r="20" spans="1:53" ht="22.5">
      <c r="A20" s="792"/>
      <c r="B20" s="792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12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617" t="s">
        <v>544</v>
      </c>
    </row>
    <row r="21" spans="1:53" ht="45">
      <c r="A21" s="792"/>
      <c r="B21" s="792"/>
      <c r="C21" s="792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12"/>
      <c r="O21" s="793"/>
      <c r="P21" s="793"/>
      <c r="Q21" s="793"/>
      <c r="R21" s="793"/>
      <c r="S21" s="793"/>
      <c r="T21" s="793"/>
      <c r="U21" s="793"/>
      <c r="V21" s="793"/>
      <c r="W21" s="793"/>
      <c r="X21" s="793"/>
      <c r="Y21" s="793"/>
      <c r="Z21" s="793"/>
      <c r="AA21" s="793"/>
      <c r="AB21" s="793"/>
      <c r="AC21" s="793"/>
      <c r="AD21" s="793"/>
      <c r="AE21" s="793"/>
      <c r="AF21" s="793"/>
      <c r="AG21" s="793"/>
      <c r="AH21" s="793"/>
      <c r="AI21" s="793"/>
      <c r="AJ21" s="793"/>
      <c r="AK21" s="793"/>
      <c r="AL21" s="617" t="s">
        <v>683</v>
      </c>
    </row>
    <row r="22" spans="1:53" ht="20.100000000000001" customHeight="1">
      <c r="A22" s="792"/>
      <c r="B22" s="792"/>
      <c r="C22" s="792"/>
      <c r="D22" s="792">
        <v>1</v>
      </c>
      <c r="E22" s="298"/>
      <c r="F22" s="348"/>
      <c r="G22" s="349"/>
      <c r="H22" s="349"/>
      <c r="I22" s="795"/>
      <c r="J22" s="796"/>
      <c r="K22" s="764"/>
      <c r="L22" s="813" t="str">
        <f>mergeValue(A22) &amp;"."&amp; mergeValue(B22)&amp;"."&amp; mergeValue(C22)&amp;"."&amp; mergeValue(D22)</f>
        <v>1.1.1.1</v>
      </c>
      <c r="M22" s="806"/>
      <c r="N22" s="808"/>
      <c r="O22" s="787" t="s">
        <v>96</v>
      </c>
      <c r="P22" s="788"/>
      <c r="Q22" s="767" t="s">
        <v>88</v>
      </c>
      <c r="R22" s="784"/>
      <c r="S22" s="785">
        <v>1</v>
      </c>
      <c r="T22" s="809"/>
      <c r="U22" s="767" t="s">
        <v>88</v>
      </c>
      <c r="V22" s="784"/>
      <c r="W22" s="785" t="s">
        <v>96</v>
      </c>
      <c r="X22" s="814"/>
      <c r="Y22" s="767" t="s">
        <v>88</v>
      </c>
      <c r="Z22" s="191"/>
      <c r="AA22" s="113">
        <v>1</v>
      </c>
      <c r="AB22" s="598"/>
      <c r="AC22" s="659"/>
      <c r="AD22" s="659"/>
      <c r="AE22" s="660"/>
      <c r="AF22" s="659"/>
      <c r="AG22" s="661"/>
      <c r="AH22" s="572" t="s">
        <v>87</v>
      </c>
      <c r="AI22" s="661"/>
      <c r="AJ22" s="590" t="s">
        <v>88</v>
      </c>
      <c r="AK22" s="282"/>
      <c r="AL22" s="763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92"/>
      <c r="B23" s="792"/>
      <c r="C23" s="792"/>
      <c r="D23" s="792"/>
      <c r="E23" s="298"/>
      <c r="F23" s="348"/>
      <c r="G23" s="349"/>
      <c r="H23" s="349"/>
      <c r="I23" s="795"/>
      <c r="J23" s="796"/>
      <c r="K23" s="764"/>
      <c r="L23" s="797"/>
      <c r="M23" s="807"/>
      <c r="N23" s="808"/>
      <c r="O23" s="787"/>
      <c r="P23" s="788"/>
      <c r="Q23" s="767"/>
      <c r="R23" s="784"/>
      <c r="S23" s="785"/>
      <c r="T23" s="810"/>
      <c r="U23" s="767"/>
      <c r="V23" s="784"/>
      <c r="W23" s="785"/>
      <c r="X23" s="815"/>
      <c r="Y23" s="767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63"/>
      <c r="AN23" s="317"/>
      <c r="AO23" s="317"/>
      <c r="AP23" s="317"/>
      <c r="AQ23" s="317"/>
      <c r="AR23" s="317"/>
      <c r="AS23" s="317"/>
    </row>
    <row r="24" spans="1:53" ht="20.100000000000001" customHeight="1">
      <c r="A24" s="792"/>
      <c r="B24" s="792"/>
      <c r="C24" s="792"/>
      <c r="D24" s="792"/>
      <c r="E24" s="298"/>
      <c r="F24" s="348"/>
      <c r="G24" s="349"/>
      <c r="H24" s="349"/>
      <c r="I24" s="795"/>
      <c r="J24" s="796"/>
      <c r="K24" s="764"/>
      <c r="L24" s="797"/>
      <c r="M24" s="807"/>
      <c r="N24" s="808"/>
      <c r="O24" s="787"/>
      <c r="P24" s="788"/>
      <c r="Q24" s="767"/>
      <c r="R24" s="784"/>
      <c r="S24" s="785"/>
      <c r="T24" s="811"/>
      <c r="U24" s="767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3"/>
      <c r="AN24" s="317"/>
      <c r="AO24" s="317"/>
      <c r="AP24" s="317"/>
      <c r="AQ24" s="317"/>
      <c r="AR24" s="317"/>
      <c r="AS24" s="317"/>
    </row>
    <row r="25" spans="1:53" ht="20.100000000000001" customHeight="1">
      <c r="A25" s="792"/>
      <c r="B25" s="792"/>
      <c r="C25" s="792"/>
      <c r="D25" s="792"/>
      <c r="E25" s="298"/>
      <c r="F25" s="348"/>
      <c r="G25" s="349"/>
      <c r="H25" s="349"/>
      <c r="I25" s="795"/>
      <c r="J25" s="796"/>
      <c r="K25" s="764"/>
      <c r="L25" s="797"/>
      <c r="M25" s="807"/>
      <c r="N25" s="808"/>
      <c r="O25" s="787"/>
      <c r="P25" s="788"/>
      <c r="Q25" s="767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3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92"/>
      <c r="B26" s="792"/>
      <c r="C26" s="792"/>
      <c r="D26" s="792"/>
      <c r="E26" s="350"/>
      <c r="F26" s="351"/>
      <c r="G26" s="350"/>
      <c r="H26" s="350"/>
      <c r="I26" s="795"/>
      <c r="J26" s="796"/>
      <c r="K26" s="764"/>
      <c r="L26" s="797"/>
      <c r="M26" s="807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3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92"/>
      <c r="B27" s="792"/>
      <c r="C27" s="792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3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92"/>
      <c r="B28" s="792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92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708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 link="1"/>
  <mergeCells count="54"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601"/>
      <c r="D11" s="601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kbf4OIs1B9nZu2MsKps4f0ufYSqGeVmLtKInC6qXALvcHjsiD2HWKZ1AgksJAetQo/aeOdB671NkeQN/MNKqng==" saltValue="70nlh42lPP833dMmpXQfQ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01" t="str">
        <f>"Код отчёта: " &amp; GetCode()</f>
        <v>Код отчёта: FAS.JKH.OPEN.INFO.PRICE.HVS</v>
      </c>
      <c r="C2" s="701"/>
      <c r="D2" s="701"/>
      <c r="E2" s="701"/>
      <c r="F2" s="701"/>
      <c r="G2" s="701"/>
      <c r="Q2" s="356"/>
      <c r="R2" s="356"/>
      <c r="S2" s="356"/>
      <c r="T2" s="356"/>
      <c r="U2" s="356"/>
      <c r="V2" s="356"/>
      <c r="W2" s="356"/>
    </row>
    <row r="3" spans="1:27" ht="18" customHeight="1">
      <c r="B3" s="702" t="str">
        <f>"Версия " &amp; GetVersion()</f>
        <v>Версия 1.0.2</v>
      </c>
      <c r="C3" s="702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5" t="s">
        <v>495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3" t="s">
        <v>676</v>
      </c>
      <c r="F7" s="703"/>
      <c r="G7" s="703"/>
      <c r="H7" s="703"/>
      <c r="I7" s="703"/>
      <c r="J7" s="703"/>
      <c r="K7" s="703"/>
      <c r="L7" s="703"/>
      <c r="M7" s="703"/>
      <c r="N7" s="703"/>
      <c r="O7" s="703"/>
      <c r="P7" s="703"/>
      <c r="Q7" s="703"/>
      <c r="R7" s="703"/>
      <c r="S7" s="703"/>
      <c r="T7" s="703"/>
      <c r="U7" s="703"/>
      <c r="V7" s="703"/>
      <c r="W7" s="703"/>
      <c r="X7" s="703"/>
      <c r="Y7" s="58"/>
    </row>
    <row r="8" spans="1:27" ht="15" customHeight="1">
      <c r="A8" s="42"/>
      <c r="B8" s="77"/>
      <c r="C8" s="76"/>
      <c r="D8" s="59"/>
      <c r="E8" s="703"/>
      <c r="F8" s="703"/>
      <c r="G8" s="703"/>
      <c r="H8" s="703"/>
      <c r="I8" s="703"/>
      <c r="J8" s="703"/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3"/>
      <c r="Y8" s="58"/>
    </row>
    <row r="9" spans="1:27" ht="15" customHeight="1">
      <c r="A9" s="42"/>
      <c r="B9" s="77"/>
      <c r="C9" s="76"/>
      <c r="D9" s="59"/>
      <c r="E9" s="703"/>
      <c r="F9" s="703"/>
      <c r="G9" s="703"/>
      <c r="H9" s="703"/>
      <c r="I9" s="703"/>
      <c r="J9" s="703"/>
      <c r="K9" s="703"/>
      <c r="L9" s="703"/>
      <c r="M9" s="703"/>
      <c r="N9" s="703"/>
      <c r="O9" s="703"/>
      <c r="P9" s="703"/>
      <c r="Q9" s="703"/>
      <c r="R9" s="703"/>
      <c r="S9" s="703"/>
      <c r="T9" s="703"/>
      <c r="U9" s="703"/>
      <c r="V9" s="703"/>
      <c r="W9" s="703"/>
      <c r="X9" s="703"/>
      <c r="Y9" s="58"/>
    </row>
    <row r="10" spans="1:27" ht="10.5" customHeight="1">
      <c r="A10" s="42"/>
      <c r="B10" s="77"/>
      <c r="C10" s="76"/>
      <c r="D10" s="59"/>
      <c r="E10" s="703"/>
      <c r="F10" s="703"/>
      <c r="G10" s="703"/>
      <c r="H10" s="703"/>
      <c r="I10" s="703"/>
      <c r="J10" s="703"/>
      <c r="K10" s="703"/>
      <c r="L10" s="703"/>
      <c r="M10" s="703"/>
      <c r="N10" s="703"/>
      <c r="O10" s="703"/>
      <c r="P10" s="703"/>
      <c r="Q10" s="703"/>
      <c r="R10" s="703"/>
      <c r="S10" s="703"/>
      <c r="T10" s="703"/>
      <c r="U10" s="703"/>
      <c r="V10" s="703"/>
      <c r="W10" s="703"/>
      <c r="X10" s="703"/>
      <c r="Y10" s="58"/>
    </row>
    <row r="11" spans="1:27" ht="27" customHeight="1">
      <c r="A11" s="42"/>
      <c r="B11" s="77"/>
      <c r="C11" s="76"/>
      <c r="D11" s="59"/>
      <c r="E11" s="703"/>
      <c r="F11" s="703"/>
      <c r="G11" s="703"/>
      <c r="H11" s="703"/>
      <c r="I11" s="703"/>
      <c r="J11" s="703"/>
      <c r="K11" s="703"/>
      <c r="L11" s="703"/>
      <c r="M11" s="703"/>
      <c r="N11" s="703"/>
      <c r="O11" s="703"/>
      <c r="P11" s="703"/>
      <c r="Q11" s="703"/>
      <c r="R11" s="703"/>
      <c r="S11" s="703"/>
      <c r="T11" s="703"/>
      <c r="U11" s="703"/>
      <c r="V11" s="703"/>
      <c r="W11" s="703"/>
      <c r="X11" s="703"/>
      <c r="Y11" s="58"/>
    </row>
    <row r="12" spans="1:27" ht="12" customHeight="1">
      <c r="A12" s="42"/>
      <c r="B12" s="77"/>
      <c r="C12" s="76"/>
      <c r="D12" s="59"/>
      <c r="E12" s="703"/>
      <c r="F12" s="703"/>
      <c r="G12" s="703"/>
      <c r="H12" s="703"/>
      <c r="I12" s="703"/>
      <c r="J12" s="703"/>
      <c r="K12" s="703"/>
      <c r="L12" s="703"/>
      <c r="M12" s="703"/>
      <c r="N12" s="703"/>
      <c r="O12" s="703"/>
      <c r="P12" s="703"/>
      <c r="Q12" s="703"/>
      <c r="R12" s="703"/>
      <c r="S12" s="703"/>
      <c r="T12" s="703"/>
      <c r="U12" s="703"/>
      <c r="V12" s="703"/>
      <c r="W12" s="703"/>
      <c r="X12" s="703"/>
      <c r="Y12" s="58"/>
    </row>
    <row r="13" spans="1:27" ht="38.25" customHeight="1">
      <c r="A13" s="42"/>
      <c r="B13" s="77"/>
      <c r="C13" s="76"/>
      <c r="D13" s="59"/>
      <c r="E13" s="703"/>
      <c r="F13" s="703"/>
      <c r="G13" s="703"/>
      <c r="H13" s="703"/>
      <c r="I13" s="703"/>
      <c r="J13" s="703"/>
      <c r="K13" s="703"/>
      <c r="L13" s="703"/>
      <c r="M13" s="703"/>
      <c r="N13" s="703"/>
      <c r="O13" s="703"/>
      <c r="P13" s="703"/>
      <c r="Q13" s="703"/>
      <c r="R13" s="703"/>
      <c r="S13" s="703"/>
      <c r="T13" s="703"/>
      <c r="U13" s="703"/>
      <c r="V13" s="703"/>
      <c r="W13" s="703"/>
      <c r="X13" s="703"/>
      <c r="Y13" s="72"/>
    </row>
    <row r="14" spans="1:27" ht="15" customHeight="1">
      <c r="A14" s="42"/>
      <c r="B14" s="77"/>
      <c r="C14" s="76"/>
      <c r="D14" s="59"/>
      <c r="E14" s="703"/>
      <c r="F14" s="703"/>
      <c r="G14" s="703"/>
      <c r="H14" s="703"/>
      <c r="I14" s="703"/>
      <c r="J14" s="703"/>
      <c r="K14" s="703"/>
      <c r="L14" s="703"/>
      <c r="M14" s="703"/>
      <c r="N14" s="703"/>
      <c r="O14" s="703"/>
      <c r="P14" s="703"/>
      <c r="Q14" s="703"/>
      <c r="R14" s="703"/>
      <c r="S14" s="703"/>
      <c r="T14" s="703"/>
      <c r="U14" s="703"/>
      <c r="V14" s="703"/>
      <c r="W14" s="703"/>
      <c r="X14" s="703"/>
      <c r="Y14" s="58"/>
    </row>
    <row r="15" spans="1:27" ht="15">
      <c r="A15" s="42"/>
      <c r="B15" s="77"/>
      <c r="C15" s="76"/>
      <c r="D15" s="59"/>
      <c r="E15" s="703"/>
      <c r="F15" s="703"/>
      <c r="G15" s="703"/>
      <c r="H15" s="703"/>
      <c r="I15" s="703"/>
      <c r="J15" s="703"/>
      <c r="K15" s="703"/>
      <c r="L15" s="703"/>
      <c r="M15" s="703"/>
      <c r="N15" s="703"/>
      <c r="O15" s="703"/>
      <c r="P15" s="703"/>
      <c r="Q15" s="703"/>
      <c r="R15" s="703"/>
      <c r="S15" s="703"/>
      <c r="T15" s="703"/>
      <c r="U15" s="703"/>
      <c r="V15" s="703"/>
      <c r="W15" s="703"/>
      <c r="X15" s="703"/>
      <c r="Y15" s="58"/>
    </row>
    <row r="16" spans="1:27" ht="15">
      <c r="A16" s="42"/>
      <c r="B16" s="77"/>
      <c r="C16" s="76"/>
      <c r="D16" s="59"/>
      <c r="E16" s="703"/>
      <c r="F16" s="703"/>
      <c r="G16" s="703"/>
      <c r="H16" s="703"/>
      <c r="I16" s="703"/>
      <c r="J16" s="703"/>
      <c r="K16" s="703"/>
      <c r="L16" s="703"/>
      <c r="M16" s="703"/>
      <c r="N16" s="703"/>
      <c r="O16" s="703"/>
      <c r="P16" s="703"/>
      <c r="Q16" s="703"/>
      <c r="R16" s="703"/>
      <c r="S16" s="703"/>
      <c r="T16" s="703"/>
      <c r="U16" s="703"/>
      <c r="V16" s="703"/>
      <c r="W16" s="703"/>
      <c r="X16" s="703"/>
      <c r="Y16" s="58"/>
    </row>
    <row r="17" spans="1:25" ht="15" customHeight="1">
      <c r="A17" s="42"/>
      <c r="B17" s="77"/>
      <c r="C17" s="76"/>
      <c r="D17" s="59"/>
      <c r="E17" s="703"/>
      <c r="F17" s="703"/>
      <c r="G17" s="703"/>
      <c r="H17" s="703"/>
      <c r="I17" s="703"/>
      <c r="J17" s="703"/>
      <c r="K17" s="703"/>
      <c r="L17" s="703"/>
      <c r="M17" s="703"/>
      <c r="N17" s="703"/>
      <c r="O17" s="703"/>
      <c r="P17" s="703"/>
      <c r="Q17" s="703"/>
      <c r="R17" s="703"/>
      <c r="S17" s="703"/>
      <c r="T17" s="703"/>
      <c r="U17" s="703"/>
      <c r="V17" s="703"/>
      <c r="W17" s="703"/>
      <c r="X17" s="703"/>
      <c r="Y17" s="58"/>
    </row>
    <row r="18" spans="1:25" ht="15">
      <c r="A18" s="42"/>
      <c r="B18" s="77"/>
      <c r="C18" s="76"/>
      <c r="D18" s="59"/>
      <c r="E18" s="703"/>
      <c r="F18" s="703"/>
      <c r="G18" s="703"/>
      <c r="H18" s="703"/>
      <c r="I18" s="703"/>
      <c r="J18" s="703"/>
      <c r="K18" s="703"/>
      <c r="L18" s="703"/>
      <c r="M18" s="703"/>
      <c r="N18" s="703"/>
      <c r="O18" s="703"/>
      <c r="P18" s="703"/>
      <c r="Q18" s="703"/>
      <c r="R18" s="703"/>
      <c r="S18" s="703"/>
      <c r="T18" s="703"/>
      <c r="U18" s="703"/>
      <c r="V18" s="703"/>
      <c r="W18" s="703"/>
      <c r="X18" s="703"/>
      <c r="Y18" s="58"/>
    </row>
    <row r="19" spans="1:25" ht="59.25" customHeight="1">
      <c r="A19" s="42"/>
      <c r="B19" s="77"/>
      <c r="C19" s="76"/>
      <c r="D19" s="65"/>
      <c r="E19" s="703"/>
      <c r="F19" s="703"/>
      <c r="G19" s="703"/>
      <c r="H19" s="703"/>
      <c r="I19" s="703"/>
      <c r="J19" s="703"/>
      <c r="K19" s="703"/>
      <c r="L19" s="703"/>
      <c r="M19" s="703"/>
      <c r="N19" s="703"/>
      <c r="O19" s="703"/>
      <c r="P19" s="703"/>
      <c r="Q19" s="703"/>
      <c r="R19" s="703"/>
      <c r="S19" s="703"/>
      <c r="T19" s="703"/>
      <c r="U19" s="703"/>
      <c r="V19" s="703"/>
      <c r="W19" s="703"/>
      <c r="X19" s="703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8" t="s">
        <v>257</v>
      </c>
      <c r="G21" s="709"/>
      <c r="H21" s="709"/>
      <c r="I21" s="709"/>
      <c r="J21" s="709"/>
      <c r="K21" s="709"/>
      <c r="L21" s="709"/>
      <c r="M21" s="709"/>
      <c r="N21" s="59"/>
      <c r="O21" s="70" t="s">
        <v>240</v>
      </c>
      <c r="P21" s="710" t="s">
        <v>241</v>
      </c>
      <c r="Q21" s="711"/>
      <c r="R21" s="711"/>
      <c r="S21" s="711"/>
      <c r="T21" s="711"/>
      <c r="U21" s="711"/>
      <c r="V21" s="711"/>
      <c r="W21" s="711"/>
      <c r="X21" s="711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8" t="s">
        <v>243</v>
      </c>
      <c r="G22" s="709"/>
      <c r="H22" s="709"/>
      <c r="I22" s="709"/>
      <c r="J22" s="709"/>
      <c r="K22" s="709"/>
      <c r="L22" s="709"/>
      <c r="M22" s="709"/>
      <c r="N22" s="59"/>
      <c r="O22" s="73" t="s">
        <v>240</v>
      </c>
      <c r="P22" s="710" t="s">
        <v>674</v>
      </c>
      <c r="Q22" s="711"/>
      <c r="R22" s="711"/>
      <c r="S22" s="711"/>
      <c r="T22" s="711"/>
      <c r="U22" s="711"/>
      <c r="V22" s="711"/>
      <c r="W22" s="711"/>
      <c r="X22" s="711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4"/>
      <c r="Q23" s="704"/>
      <c r="R23" s="704"/>
      <c r="S23" s="704"/>
      <c r="T23" s="704"/>
      <c r="U23" s="704"/>
      <c r="V23" s="704"/>
      <c r="W23" s="704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7" t="s">
        <v>442</v>
      </c>
      <c r="F35" s="707"/>
      <c r="G35" s="707"/>
      <c r="H35" s="707"/>
      <c r="I35" s="707"/>
      <c r="J35" s="707"/>
      <c r="K35" s="707"/>
      <c r="L35" s="707"/>
      <c r="M35" s="707"/>
      <c r="N35" s="707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58"/>
    </row>
    <row r="36" spans="1:25" ht="38.25" hidden="1" customHeight="1">
      <c r="A36" s="42"/>
      <c r="B36" s="77"/>
      <c r="C36" s="76"/>
      <c r="D36" s="60"/>
      <c r="E36" s="707"/>
      <c r="F36" s="707"/>
      <c r="G36" s="707"/>
      <c r="H36" s="707"/>
      <c r="I36" s="707"/>
      <c r="J36" s="707"/>
      <c r="K36" s="707"/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58"/>
    </row>
    <row r="37" spans="1:25" ht="9.75" hidden="1" customHeight="1">
      <c r="A37" s="42"/>
      <c r="B37" s="77"/>
      <c r="C37" s="76"/>
      <c r="D37" s="60"/>
      <c r="E37" s="707"/>
      <c r="F37" s="707"/>
      <c r="G37" s="707"/>
      <c r="H37" s="707"/>
      <c r="I37" s="707"/>
      <c r="J37" s="707"/>
      <c r="K37" s="707"/>
      <c r="L37" s="707"/>
      <c r="M37" s="707"/>
      <c r="N37" s="707"/>
      <c r="O37" s="707"/>
      <c r="P37" s="707"/>
      <c r="Q37" s="707"/>
      <c r="R37" s="707"/>
      <c r="S37" s="707"/>
      <c r="T37" s="707"/>
      <c r="U37" s="707"/>
      <c r="V37" s="707"/>
      <c r="W37" s="707"/>
      <c r="X37" s="707"/>
      <c r="Y37" s="58"/>
    </row>
    <row r="38" spans="1:25" ht="51" hidden="1" customHeight="1">
      <c r="A38" s="42"/>
      <c r="B38" s="77"/>
      <c r="C38" s="76"/>
      <c r="D38" s="60"/>
      <c r="E38" s="707"/>
      <c r="F38" s="707"/>
      <c r="G38" s="707"/>
      <c r="H38" s="707"/>
      <c r="I38" s="707"/>
      <c r="J38" s="707"/>
      <c r="K38" s="707"/>
      <c r="L38" s="707"/>
      <c r="M38" s="707"/>
      <c r="N38" s="707"/>
      <c r="O38" s="707"/>
      <c r="P38" s="707"/>
      <c r="Q38" s="707"/>
      <c r="R38" s="707"/>
      <c r="S38" s="707"/>
      <c r="T38" s="707"/>
      <c r="U38" s="707"/>
      <c r="V38" s="707"/>
      <c r="W38" s="707"/>
      <c r="X38" s="707"/>
      <c r="Y38" s="58"/>
    </row>
    <row r="39" spans="1:25" ht="15" hidden="1" customHeight="1">
      <c r="A39" s="42"/>
      <c r="B39" s="77"/>
      <c r="C39" s="76"/>
      <c r="D39" s="60"/>
      <c r="E39" s="707"/>
      <c r="F39" s="707"/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7"/>
      <c r="W39" s="707"/>
      <c r="X39" s="707"/>
      <c r="Y39" s="58"/>
    </row>
    <row r="40" spans="1:25" ht="12" hidden="1" customHeight="1">
      <c r="A40" s="42"/>
      <c r="B40" s="77"/>
      <c r="C40" s="76"/>
      <c r="D40" s="60"/>
      <c r="E40" s="693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694"/>
      <c r="S40" s="694"/>
      <c r="T40" s="694"/>
      <c r="U40" s="694"/>
      <c r="V40" s="694"/>
      <c r="W40" s="694"/>
      <c r="X40" s="694"/>
      <c r="Y40" s="58"/>
    </row>
    <row r="41" spans="1:25" ht="38.25" hidden="1" customHeight="1">
      <c r="A41" s="42"/>
      <c r="B41" s="77"/>
      <c r="C41" s="76"/>
      <c r="D41" s="60"/>
      <c r="E41" s="707"/>
      <c r="F41" s="707"/>
      <c r="G41" s="707"/>
      <c r="H41" s="707"/>
      <c r="I41" s="707"/>
      <c r="J41" s="707"/>
      <c r="K41" s="707"/>
      <c r="L41" s="707"/>
      <c r="M41" s="707"/>
      <c r="N41" s="707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58"/>
    </row>
    <row r="42" spans="1:25" ht="15" hidden="1">
      <c r="A42" s="42"/>
      <c r="B42" s="77"/>
      <c r="C42" s="76"/>
      <c r="D42" s="60"/>
      <c r="E42" s="707"/>
      <c r="F42" s="707"/>
      <c r="G42" s="707"/>
      <c r="H42" s="707"/>
      <c r="I42" s="707"/>
      <c r="J42" s="707"/>
      <c r="K42" s="707"/>
      <c r="L42" s="707"/>
      <c r="M42" s="707"/>
      <c r="N42" s="707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58"/>
    </row>
    <row r="43" spans="1:25" ht="15" hidden="1">
      <c r="A43" s="42"/>
      <c r="B43" s="77"/>
      <c r="C43" s="76"/>
      <c r="D43" s="60"/>
      <c r="E43" s="707"/>
      <c r="F43" s="707"/>
      <c r="G43" s="707"/>
      <c r="H43" s="707"/>
      <c r="I43" s="707"/>
      <c r="J43" s="707"/>
      <c r="K43" s="707"/>
      <c r="L43" s="707"/>
      <c r="M43" s="707"/>
      <c r="N43" s="707"/>
      <c r="O43" s="707"/>
      <c r="P43" s="707"/>
      <c r="Q43" s="707"/>
      <c r="R43" s="707"/>
      <c r="S43" s="707"/>
      <c r="T43" s="707"/>
      <c r="U43" s="707"/>
      <c r="V43" s="707"/>
      <c r="W43" s="707"/>
      <c r="X43" s="707"/>
      <c r="Y43" s="58"/>
    </row>
    <row r="44" spans="1:25" ht="33.75" hidden="1" customHeight="1">
      <c r="A44" s="42"/>
      <c r="B44" s="77"/>
      <c r="C44" s="76"/>
      <c r="D44" s="65"/>
      <c r="E44" s="707"/>
      <c r="F44" s="707"/>
      <c r="G44" s="707"/>
      <c r="H44" s="707"/>
      <c r="I44" s="707"/>
      <c r="J44" s="707"/>
      <c r="K44" s="707"/>
      <c r="L44" s="707"/>
      <c r="M44" s="707"/>
      <c r="N44" s="707"/>
      <c r="O44" s="707"/>
      <c r="P44" s="707"/>
      <c r="Q44" s="707"/>
      <c r="R44" s="707"/>
      <c r="S44" s="707"/>
      <c r="T44" s="707"/>
      <c r="U44" s="707"/>
      <c r="V44" s="707"/>
      <c r="W44" s="707"/>
      <c r="X44" s="707"/>
      <c r="Y44" s="58"/>
    </row>
    <row r="45" spans="1:25" ht="15" hidden="1">
      <c r="A45" s="42"/>
      <c r="B45" s="77"/>
      <c r="C45" s="76"/>
      <c r="D45" s="65"/>
      <c r="E45" s="707"/>
      <c r="F45" s="707"/>
      <c r="G45" s="707"/>
      <c r="H45" s="707"/>
      <c r="I45" s="707"/>
      <c r="J45" s="707"/>
      <c r="K45" s="707"/>
      <c r="L45" s="707"/>
      <c r="M45" s="707"/>
      <c r="N45" s="707"/>
      <c r="O45" s="707"/>
      <c r="P45" s="707"/>
      <c r="Q45" s="707"/>
      <c r="R45" s="707"/>
      <c r="S45" s="707"/>
      <c r="T45" s="707"/>
      <c r="U45" s="707"/>
      <c r="V45" s="707"/>
      <c r="W45" s="707"/>
      <c r="X45" s="707"/>
      <c r="Y45" s="58"/>
    </row>
    <row r="46" spans="1:25" ht="24" hidden="1" customHeight="1">
      <c r="A46" s="42"/>
      <c r="B46" s="77"/>
      <c r="C46" s="76"/>
      <c r="D46" s="60"/>
      <c r="E46" s="695" t="s">
        <v>239</v>
      </c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5"/>
      <c r="T46" s="695"/>
      <c r="U46" s="695"/>
      <c r="V46" s="695"/>
      <c r="W46" s="695"/>
      <c r="X46" s="695"/>
      <c r="Y46" s="58"/>
    </row>
    <row r="47" spans="1:25" ht="37.5" hidden="1" customHeight="1">
      <c r="A47" s="42"/>
      <c r="B47" s="77"/>
      <c r="C47" s="76"/>
      <c r="D47" s="60"/>
      <c r="E47" s="695"/>
      <c r="F47" s="695"/>
      <c r="G47" s="695"/>
      <c r="H47" s="695"/>
      <c r="I47" s="695"/>
      <c r="J47" s="695"/>
      <c r="K47" s="695"/>
      <c r="L47" s="695"/>
      <c r="M47" s="695"/>
      <c r="N47" s="695"/>
      <c r="O47" s="695"/>
      <c r="P47" s="695"/>
      <c r="Q47" s="695"/>
      <c r="R47" s="695"/>
      <c r="S47" s="695"/>
      <c r="T47" s="695"/>
      <c r="U47" s="695"/>
      <c r="V47" s="695"/>
      <c r="W47" s="695"/>
      <c r="X47" s="695"/>
      <c r="Y47" s="58"/>
    </row>
    <row r="48" spans="1:25" ht="24" hidden="1" customHeight="1">
      <c r="A48" s="42"/>
      <c r="B48" s="77"/>
      <c r="C48" s="76"/>
      <c r="D48" s="60"/>
      <c r="E48" s="695"/>
      <c r="F48" s="695"/>
      <c r="G48" s="695"/>
      <c r="H48" s="695"/>
      <c r="I48" s="695"/>
      <c r="J48" s="695"/>
      <c r="K48" s="695"/>
      <c r="L48" s="695"/>
      <c r="M48" s="695"/>
      <c r="N48" s="695"/>
      <c r="O48" s="695"/>
      <c r="P48" s="695"/>
      <c r="Q48" s="695"/>
      <c r="R48" s="695"/>
      <c r="S48" s="695"/>
      <c r="T48" s="695"/>
      <c r="U48" s="695"/>
      <c r="V48" s="695"/>
      <c r="W48" s="695"/>
      <c r="X48" s="695"/>
      <c r="Y48" s="58"/>
    </row>
    <row r="49" spans="1:25" ht="51" hidden="1" customHeight="1">
      <c r="A49" s="42"/>
      <c r="B49" s="77"/>
      <c r="C49" s="76"/>
      <c r="D49" s="60"/>
      <c r="E49" s="695"/>
      <c r="F49" s="695"/>
      <c r="G49" s="695"/>
      <c r="H49" s="695"/>
      <c r="I49" s="695"/>
      <c r="J49" s="695"/>
      <c r="K49" s="695"/>
      <c r="L49" s="695"/>
      <c r="M49" s="695"/>
      <c r="N49" s="695"/>
      <c r="O49" s="695"/>
      <c r="P49" s="695"/>
      <c r="Q49" s="695"/>
      <c r="R49" s="695"/>
      <c r="S49" s="695"/>
      <c r="T49" s="695"/>
      <c r="U49" s="695"/>
      <c r="V49" s="695"/>
      <c r="W49" s="695"/>
      <c r="X49" s="695"/>
      <c r="Y49" s="58"/>
    </row>
    <row r="50" spans="1:25" ht="15" hidden="1">
      <c r="A50" s="42"/>
      <c r="B50" s="77"/>
      <c r="C50" s="76"/>
      <c r="D50" s="60"/>
      <c r="E50" s="695"/>
      <c r="F50" s="695"/>
      <c r="G50" s="695"/>
      <c r="H50" s="695"/>
      <c r="I50" s="695"/>
      <c r="J50" s="695"/>
      <c r="K50" s="695"/>
      <c r="L50" s="695"/>
      <c r="M50" s="695"/>
      <c r="N50" s="695"/>
      <c r="O50" s="695"/>
      <c r="P50" s="695"/>
      <c r="Q50" s="695"/>
      <c r="R50" s="695"/>
      <c r="S50" s="695"/>
      <c r="T50" s="695"/>
      <c r="U50" s="695"/>
      <c r="V50" s="695"/>
      <c r="W50" s="695"/>
      <c r="X50" s="695"/>
      <c r="Y50" s="58"/>
    </row>
    <row r="51" spans="1:25" ht="15" hidden="1">
      <c r="A51" s="42"/>
      <c r="B51" s="77"/>
      <c r="C51" s="76"/>
      <c r="D51" s="60"/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695"/>
      <c r="S51" s="695"/>
      <c r="T51" s="695"/>
      <c r="U51" s="695"/>
      <c r="V51" s="695"/>
      <c r="W51" s="695"/>
      <c r="X51" s="695"/>
      <c r="Y51" s="58"/>
    </row>
    <row r="52" spans="1:25" ht="15" hidden="1">
      <c r="A52" s="42"/>
      <c r="B52" s="77"/>
      <c r="C52" s="76"/>
      <c r="D52" s="60"/>
      <c r="E52" s="695"/>
      <c r="F52" s="695"/>
      <c r="G52" s="695"/>
      <c r="H52" s="695"/>
      <c r="I52" s="695"/>
      <c r="J52" s="695"/>
      <c r="K52" s="695"/>
      <c r="L52" s="695"/>
      <c r="M52" s="695"/>
      <c r="N52" s="695"/>
      <c r="O52" s="695"/>
      <c r="P52" s="695"/>
      <c r="Q52" s="695"/>
      <c r="R52" s="695"/>
      <c r="S52" s="695"/>
      <c r="T52" s="695"/>
      <c r="U52" s="695"/>
      <c r="V52" s="695"/>
      <c r="W52" s="695"/>
      <c r="X52" s="695"/>
      <c r="Y52" s="58"/>
    </row>
    <row r="53" spans="1:25" ht="15" hidden="1">
      <c r="A53" s="42"/>
      <c r="B53" s="77"/>
      <c r="C53" s="76"/>
      <c r="D53" s="60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58"/>
    </row>
    <row r="54" spans="1:25" ht="15" hidden="1">
      <c r="A54" s="42"/>
      <c r="B54" s="77"/>
      <c r="C54" s="76"/>
      <c r="D54" s="60"/>
      <c r="E54" s="695"/>
      <c r="F54" s="695"/>
      <c r="G54" s="695"/>
      <c r="H54" s="695"/>
      <c r="I54" s="695"/>
      <c r="J54" s="695"/>
      <c r="K54" s="695"/>
      <c r="L54" s="695"/>
      <c r="M54" s="695"/>
      <c r="N54" s="695"/>
      <c r="O54" s="695"/>
      <c r="P54" s="695"/>
      <c r="Q54" s="695"/>
      <c r="R54" s="695"/>
      <c r="S54" s="695"/>
      <c r="T54" s="695"/>
      <c r="U54" s="695"/>
      <c r="V54" s="695"/>
      <c r="W54" s="695"/>
      <c r="X54" s="695"/>
      <c r="Y54" s="58"/>
    </row>
    <row r="55" spans="1:25" ht="15" hidden="1">
      <c r="A55" s="42"/>
      <c r="B55" s="77"/>
      <c r="C55" s="76"/>
      <c r="D55" s="60"/>
      <c r="E55" s="695"/>
      <c r="F55" s="695"/>
      <c r="G55" s="695"/>
      <c r="H55" s="695"/>
      <c r="I55" s="695"/>
      <c r="J55" s="695"/>
      <c r="K55" s="695"/>
      <c r="L55" s="695"/>
      <c r="M55" s="695"/>
      <c r="N55" s="695"/>
      <c r="O55" s="695"/>
      <c r="P55" s="695"/>
      <c r="Q55" s="695"/>
      <c r="R55" s="695"/>
      <c r="S55" s="695"/>
      <c r="T55" s="695"/>
      <c r="U55" s="695"/>
      <c r="V55" s="695"/>
      <c r="W55" s="695"/>
      <c r="X55" s="695"/>
      <c r="Y55" s="58"/>
    </row>
    <row r="56" spans="1:25" ht="25.5" hidden="1" customHeight="1">
      <c r="A56" s="42"/>
      <c r="B56" s="77"/>
      <c r="C56" s="76"/>
      <c r="D56" s="65"/>
      <c r="E56" s="695"/>
      <c r="F56" s="695"/>
      <c r="G56" s="695"/>
      <c r="H56" s="695"/>
      <c r="I56" s="695"/>
      <c r="J56" s="695"/>
      <c r="K56" s="695"/>
      <c r="L56" s="695"/>
      <c r="M56" s="695"/>
      <c r="N56" s="695"/>
      <c r="O56" s="695"/>
      <c r="P56" s="695"/>
      <c r="Q56" s="695"/>
      <c r="R56" s="695"/>
      <c r="S56" s="695"/>
      <c r="T56" s="695"/>
      <c r="U56" s="695"/>
      <c r="V56" s="695"/>
      <c r="W56" s="695"/>
      <c r="X56" s="695"/>
      <c r="Y56" s="58"/>
    </row>
    <row r="57" spans="1:25" ht="15" hidden="1">
      <c r="A57" s="42"/>
      <c r="B57" s="77"/>
      <c r="C57" s="76"/>
      <c r="D57" s="65"/>
      <c r="E57" s="695"/>
      <c r="F57" s="695"/>
      <c r="G57" s="695"/>
      <c r="H57" s="695"/>
      <c r="I57" s="695"/>
      <c r="J57" s="695"/>
      <c r="K57" s="695"/>
      <c r="L57" s="695"/>
      <c r="M57" s="695"/>
      <c r="N57" s="695"/>
      <c r="O57" s="695"/>
      <c r="P57" s="695"/>
      <c r="Q57" s="695"/>
      <c r="R57" s="695"/>
      <c r="S57" s="695"/>
      <c r="T57" s="695"/>
      <c r="U57" s="695"/>
      <c r="V57" s="695"/>
      <c r="W57" s="695"/>
      <c r="X57" s="695"/>
      <c r="Y57" s="58"/>
    </row>
    <row r="58" spans="1:25" ht="15" hidden="1" customHeight="1">
      <c r="A58" s="42"/>
      <c r="B58" s="77"/>
      <c r="C58" s="76"/>
      <c r="D58" s="60"/>
      <c r="E58" s="696" t="s">
        <v>443</v>
      </c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98"/>
      <c r="F59" s="698"/>
      <c r="G59" s="698"/>
      <c r="H59" s="693"/>
      <c r="I59" s="694"/>
      <c r="J59" s="694"/>
      <c r="K59" s="694"/>
      <c r="L59" s="694"/>
      <c r="M59" s="694"/>
      <c r="N59" s="694"/>
      <c r="O59" s="694"/>
      <c r="P59" s="694"/>
      <c r="Q59" s="694"/>
      <c r="R59" s="694"/>
      <c r="S59" s="694"/>
      <c r="T59" s="694"/>
      <c r="U59" s="694"/>
      <c r="V59" s="694"/>
      <c r="W59" s="694"/>
      <c r="X59" s="694"/>
      <c r="Y59" s="58"/>
    </row>
    <row r="60" spans="1:25" ht="15" hidden="1" customHeight="1">
      <c r="A60" s="42"/>
      <c r="B60" s="77"/>
      <c r="C60" s="76"/>
      <c r="D60" s="60"/>
      <c r="E60" s="697"/>
      <c r="F60" s="697"/>
      <c r="G60" s="697"/>
      <c r="H60" s="692"/>
      <c r="I60" s="692"/>
      <c r="J60" s="692"/>
      <c r="K60" s="692"/>
      <c r="L60" s="692"/>
      <c r="M60" s="692"/>
      <c r="N60" s="692"/>
      <c r="O60" s="692"/>
      <c r="P60" s="692"/>
      <c r="Q60" s="692"/>
      <c r="R60" s="692"/>
      <c r="S60" s="692"/>
      <c r="T60" s="692"/>
      <c r="U60" s="692"/>
      <c r="V60" s="692"/>
      <c r="W60" s="692"/>
      <c r="X60" s="692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92"/>
      <c r="I61" s="692"/>
      <c r="J61" s="692"/>
      <c r="K61" s="692"/>
      <c r="L61" s="692"/>
      <c r="M61" s="692"/>
      <c r="N61" s="692"/>
      <c r="O61" s="692"/>
      <c r="P61" s="692"/>
      <c r="Q61" s="692"/>
      <c r="R61" s="692"/>
      <c r="S61" s="692"/>
      <c r="T61" s="692"/>
      <c r="U61" s="692"/>
      <c r="V61" s="692"/>
      <c r="W61" s="692"/>
      <c r="X61" s="692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96" t="s">
        <v>444</v>
      </c>
      <c r="F70" s="696"/>
      <c r="G70" s="696"/>
      <c r="H70" s="696"/>
      <c r="I70" s="696"/>
      <c r="J70" s="696"/>
      <c r="K70" s="696"/>
      <c r="L70" s="696"/>
      <c r="M70" s="696"/>
      <c r="N70" s="696"/>
      <c r="O70" s="696"/>
      <c r="P70" s="696"/>
      <c r="Q70" s="696"/>
      <c r="R70" s="696"/>
      <c r="S70" s="696"/>
      <c r="T70" s="696"/>
      <c r="U70" s="609"/>
      <c r="V70" s="609"/>
      <c r="W70" s="609"/>
      <c r="X70" s="609"/>
      <c r="Y70" s="58"/>
    </row>
    <row r="71" spans="1:25" ht="15" hidden="1">
      <c r="A71" s="42"/>
      <c r="B71" s="77"/>
      <c r="C71" s="76"/>
      <c r="D71" s="60"/>
      <c r="E71" s="696" t="s">
        <v>673</v>
      </c>
      <c r="F71" s="696"/>
      <c r="G71" s="696"/>
      <c r="H71" s="696"/>
      <c r="I71" s="696"/>
      <c r="J71" s="696"/>
      <c r="K71" s="696"/>
      <c r="L71" s="696"/>
      <c r="M71" s="696"/>
      <c r="N71" s="696"/>
      <c r="O71" s="696"/>
      <c r="P71" s="696"/>
      <c r="Q71" s="696"/>
      <c r="R71" s="696"/>
      <c r="S71" s="696"/>
      <c r="T71" s="696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5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5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5" hidden="1">
      <c r="A81" s="42"/>
      <c r="B81" s="77"/>
      <c r="C81" s="76"/>
      <c r="D81" s="60"/>
      <c r="E81" s="696" t="s">
        <v>443</v>
      </c>
      <c r="F81" s="696"/>
      <c r="G81" s="696"/>
      <c r="H81" s="696"/>
      <c r="I81" s="696"/>
      <c r="J81" s="696"/>
      <c r="K81" s="696"/>
      <c r="L81" s="696"/>
      <c r="M81" s="696"/>
      <c r="N81" s="696"/>
      <c r="O81" s="696"/>
      <c r="P81" s="696"/>
      <c r="Q81" s="696"/>
      <c r="R81" s="696"/>
      <c r="S81" s="696"/>
      <c r="T81" s="696"/>
      <c r="U81" s="696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97"/>
      <c r="F82" s="697"/>
      <c r="G82" s="697"/>
      <c r="H82" s="693"/>
      <c r="I82" s="694"/>
      <c r="J82" s="694"/>
      <c r="K82" s="694"/>
      <c r="L82" s="694"/>
      <c r="M82" s="694"/>
      <c r="N82" s="694"/>
      <c r="O82" s="694"/>
      <c r="P82" s="694"/>
      <c r="Q82" s="694"/>
      <c r="R82" s="694"/>
      <c r="S82" s="694"/>
      <c r="T82" s="694"/>
      <c r="U82" s="694"/>
      <c r="V82" s="694"/>
      <c r="W82" s="694"/>
      <c r="X82" s="694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92"/>
      <c r="I84" s="692"/>
      <c r="J84" s="692"/>
      <c r="K84" s="692"/>
      <c r="L84" s="692"/>
      <c r="M84" s="692"/>
      <c r="N84" s="692"/>
      <c r="O84" s="692"/>
      <c r="P84" s="692"/>
      <c r="Q84" s="692"/>
      <c r="R84" s="692"/>
      <c r="S84" s="692"/>
      <c r="T84" s="692"/>
      <c r="U84" s="692"/>
      <c r="V84" s="692"/>
      <c r="W84" s="692"/>
      <c r="X84" s="692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00" t="s">
        <v>238</v>
      </c>
      <c r="F98" s="700"/>
      <c r="G98" s="700"/>
      <c r="H98" s="700"/>
      <c r="I98" s="700"/>
      <c r="J98" s="700"/>
      <c r="K98" s="700"/>
      <c r="L98" s="700"/>
      <c r="M98" s="700"/>
      <c r="N98" s="700"/>
      <c r="O98" s="700"/>
      <c r="P98" s="700"/>
      <c r="Q98" s="700"/>
      <c r="R98" s="700"/>
      <c r="S98" s="700"/>
      <c r="T98" s="700"/>
      <c r="U98" s="700"/>
      <c r="V98" s="700"/>
      <c r="W98" s="700"/>
      <c r="X98" s="700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99" t="s">
        <v>237</v>
      </c>
      <c r="G100" s="699"/>
      <c r="H100" s="699"/>
      <c r="I100" s="699"/>
      <c r="J100" s="699"/>
      <c r="K100" s="699"/>
      <c r="L100" s="699"/>
      <c r="M100" s="699"/>
      <c r="N100" s="699"/>
      <c r="O100" s="699"/>
      <c r="P100" s="699"/>
      <c r="Q100" s="699"/>
      <c r="R100" s="699"/>
      <c r="S100" s="699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99" t="s">
        <v>236</v>
      </c>
      <c r="G102" s="699"/>
      <c r="H102" s="699"/>
      <c r="I102" s="699"/>
      <c r="J102" s="699"/>
      <c r="K102" s="699"/>
      <c r="L102" s="699"/>
      <c r="M102" s="699"/>
      <c r="N102" s="699"/>
      <c r="O102" s="699"/>
      <c r="P102" s="699"/>
      <c r="Q102" s="699"/>
      <c r="R102" s="699"/>
      <c r="S102" s="699"/>
      <c r="T102" s="699"/>
      <c r="U102" s="699"/>
      <c r="V102" s="699"/>
      <c r="W102" s="699"/>
      <c r="X102" s="699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fByktmCDsNbpMOcvfeLw8o09cQ2rChM6sJEy2VLdHZFPvXROWgdAJdyGDdJuVDqBEfd58RQUyC8azByo92WbbQ==" saltValue="p8O44yp2aj421OYuq+GvvQ==" spinCount="100000" sheet="1" objects="1" scenarios="1" formatColumns="0" formatRows="0"/>
  <dataConsolidate leftLabels="1"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abSelected="1" topLeftCell="C4" zoomScaleNormal="100" workbookViewId="0">
      <selection activeCell="F24" sqref="F24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82" t="s">
        <v>509</v>
      </c>
      <c r="E5" s="782"/>
      <c r="F5" s="782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83" t="s">
        <v>510</v>
      </c>
      <c r="E7" s="783"/>
      <c r="F7" s="783"/>
      <c r="G7" s="818" t="s">
        <v>511</v>
      </c>
    </row>
    <row r="8" spans="1:16">
      <c r="C8" s="86"/>
      <c r="D8" s="104" t="s">
        <v>95</v>
      </c>
      <c r="E8" s="116" t="s">
        <v>513</v>
      </c>
      <c r="F8" s="116" t="s">
        <v>512</v>
      </c>
      <c r="G8" s="818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22.5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20.100000000000001" customHeight="1">
      <c r="A12" s="412"/>
      <c r="C12" s="86"/>
      <c r="D12" s="250" t="s">
        <v>8</v>
      </c>
      <c r="E12" s="690" t="s">
        <v>1979</v>
      </c>
      <c r="F12" s="647" t="s">
        <v>1980</v>
      </c>
      <c r="G12" s="819" t="s">
        <v>688</v>
      </c>
    </row>
    <row r="13" spans="1:16" ht="15" customHeight="1">
      <c r="A13" s="412"/>
      <c r="C13" s="86"/>
      <c r="D13" s="117"/>
      <c r="E13" s="428" t="s">
        <v>331</v>
      </c>
      <c r="F13" s="425"/>
      <c r="G13" s="820"/>
    </row>
    <row r="14" spans="1:16" ht="22.5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42.95" customHeight="1">
      <c r="A15" s="412"/>
      <c r="C15" s="86"/>
      <c r="D15" s="250" t="s">
        <v>497</v>
      </c>
      <c r="E15" s="685"/>
      <c r="F15" s="686"/>
      <c r="G15" s="819" t="s">
        <v>689</v>
      </c>
    </row>
    <row r="16" spans="1:16" ht="15" customHeight="1">
      <c r="A16" s="412"/>
      <c r="C16" s="86"/>
      <c r="D16" s="117"/>
      <c r="E16" s="428" t="s">
        <v>331</v>
      </c>
      <c r="F16" s="425"/>
      <c r="G16" s="820"/>
    </row>
  </sheetData>
  <sheetProtection algorithmName="SHA-512" hashValue="IwSQ3qcEwrlUOjiLoUZL3GOSkx1zN6DfJEKbaqfR63VH4XPC0vQv7SRJV65eF+TZvElpLDngh5IES0bHmaGrjw==" saltValue="Ujt25EpjoR2e7S+E4hYmmQ==" spinCount="100000" sheet="1" objects="1" scenarios="1" formatColumns="0" formatRows="0"/>
  <dataConsolidate leftLabels="1" link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0811e2df-b3f3-4ef3-9621-7c5b162b43fd"/>
    <hyperlink ref="E12" location="'Форма 2.11'!$E$12" tooltip="Кликните по гиперссылке, чтобы перейти по ссылке на обосновывающие документы или отредактировать её" display="Договорнаподвозпитьевойводы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82" t="s">
        <v>518</v>
      </c>
      <c r="E5" s="782"/>
      <c r="F5" s="782"/>
      <c r="G5" s="782"/>
      <c r="H5" s="782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83" t="s">
        <v>510</v>
      </c>
      <c r="E7" s="783"/>
      <c r="F7" s="783"/>
      <c r="G7" s="783"/>
      <c r="H7" s="783"/>
      <c r="I7" s="818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18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23" t="s">
        <v>519</v>
      </c>
      <c r="F10" s="823"/>
      <c r="G10" s="823"/>
      <c r="H10" s="823"/>
      <c r="I10" s="434"/>
    </row>
    <row r="11" spans="1:29" ht="20.100000000000001" customHeight="1">
      <c r="A11" s="412"/>
      <c r="C11" s="86"/>
      <c r="D11" s="250" t="s">
        <v>298</v>
      </c>
      <c r="E11" s="414" t="s">
        <v>520</v>
      </c>
      <c r="F11" s="422"/>
      <c r="G11" s="658"/>
      <c r="H11" s="422" t="s">
        <v>515</v>
      </c>
      <c r="I11" s="286" t="s">
        <v>521</v>
      </c>
    </row>
    <row r="12" spans="1:29" ht="45">
      <c r="A12" s="412"/>
      <c r="C12" s="86"/>
      <c r="D12" s="250" t="s">
        <v>332</v>
      </c>
      <c r="E12" s="414" t="s">
        <v>522</v>
      </c>
      <c r="F12" s="422"/>
      <c r="G12" s="657"/>
      <c r="H12" s="650"/>
      <c r="I12" s="552" t="s">
        <v>555</v>
      </c>
    </row>
    <row r="13" spans="1:29" ht="22.5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50"/>
      <c r="I13" s="553" t="s">
        <v>524</v>
      </c>
    </row>
    <row r="14" spans="1:29" ht="39" customHeight="1">
      <c r="A14" s="412"/>
      <c r="C14" s="86"/>
      <c r="D14" s="250">
        <v>3</v>
      </c>
      <c r="E14" s="821" t="s">
        <v>690</v>
      </c>
      <c r="F14" s="821"/>
      <c r="G14" s="821"/>
      <c r="H14" s="821"/>
      <c r="I14" s="550"/>
    </row>
    <row r="15" spans="1:29" ht="20.100000000000001" customHeight="1">
      <c r="A15" s="412"/>
      <c r="C15" s="86"/>
      <c r="D15" s="250" t="s">
        <v>498</v>
      </c>
      <c r="E15" s="648"/>
      <c r="F15" s="422"/>
      <c r="G15" s="422" t="s">
        <v>515</v>
      </c>
      <c r="H15" s="650"/>
      <c r="I15" s="819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20"/>
    </row>
    <row r="17" spans="1:12" ht="69" customHeight="1">
      <c r="A17" s="412"/>
      <c r="B17" s="249">
        <v>3</v>
      </c>
      <c r="C17" s="86"/>
      <c r="D17" s="250">
        <v>4</v>
      </c>
      <c r="E17" s="821" t="s">
        <v>691</v>
      </c>
      <c r="F17" s="821"/>
      <c r="G17" s="821"/>
      <c r="H17" s="821"/>
      <c r="I17" s="550"/>
    </row>
    <row r="18" spans="1:12" ht="20.100000000000001" customHeight="1">
      <c r="A18" s="412"/>
      <c r="C18" s="86"/>
      <c r="D18" s="250" t="s">
        <v>499</v>
      </c>
      <c r="E18" s="429" t="s">
        <v>525</v>
      </c>
      <c r="F18" s="422"/>
      <c r="G18" s="657"/>
      <c r="H18" s="422" t="s">
        <v>515</v>
      </c>
      <c r="I18" s="763" t="s">
        <v>556</v>
      </c>
    </row>
    <row r="19" spans="1:12" ht="15" customHeight="1">
      <c r="A19" s="412"/>
      <c r="C19" s="86"/>
      <c r="D19" s="117"/>
      <c r="E19" s="427" t="s">
        <v>331</v>
      </c>
      <c r="F19" s="428"/>
      <c r="G19" s="428"/>
      <c r="H19" s="425"/>
      <c r="I19" s="763"/>
    </row>
    <row r="20" spans="1:12" ht="30" customHeight="1">
      <c r="A20" s="412"/>
      <c r="B20" s="249">
        <v>3</v>
      </c>
      <c r="C20" s="86"/>
      <c r="D20" s="250">
        <v>5</v>
      </c>
      <c r="E20" s="821" t="s">
        <v>500</v>
      </c>
      <c r="F20" s="821"/>
      <c r="G20" s="821"/>
      <c r="H20" s="821"/>
      <c r="I20" s="550"/>
    </row>
    <row r="21" spans="1:12" ht="26.1" customHeight="1">
      <c r="A21" s="412"/>
      <c r="C21" s="86"/>
      <c r="D21" s="250" t="s">
        <v>501</v>
      </c>
      <c r="E21" s="822" t="s">
        <v>526</v>
      </c>
      <c r="F21" s="822"/>
      <c r="G21" s="822"/>
      <c r="H21" s="822"/>
      <c r="I21" s="550"/>
    </row>
    <row r="22" spans="1:12" ht="32.1" customHeight="1">
      <c r="A22" s="412"/>
      <c r="C22" s="86"/>
      <c r="D22" s="250" t="s">
        <v>502</v>
      </c>
      <c r="E22" s="430" t="s">
        <v>527</v>
      </c>
      <c r="F22" s="422"/>
      <c r="G22" s="657"/>
      <c r="H22" s="422" t="s">
        <v>515</v>
      </c>
      <c r="I22" s="763" t="s">
        <v>552</v>
      </c>
    </row>
    <row r="23" spans="1:12" ht="15" customHeight="1">
      <c r="A23" s="412"/>
      <c r="C23" s="86"/>
      <c r="D23" s="117"/>
      <c r="E23" s="428" t="s">
        <v>331</v>
      </c>
      <c r="F23" s="424"/>
      <c r="G23" s="424"/>
      <c r="H23" s="425"/>
      <c r="I23" s="763"/>
    </row>
    <row r="24" spans="1:12" ht="14.25" customHeight="1">
      <c r="A24" s="412"/>
      <c r="C24" s="86"/>
      <c r="D24" s="250" t="s">
        <v>503</v>
      </c>
      <c r="E24" s="822" t="s">
        <v>693</v>
      </c>
      <c r="F24" s="822"/>
      <c r="G24" s="822"/>
      <c r="H24" s="822"/>
      <c r="I24" s="550"/>
    </row>
    <row r="25" spans="1:12" ht="54.95" customHeight="1">
      <c r="A25" s="412"/>
      <c r="C25" s="86"/>
      <c r="D25" s="250" t="s">
        <v>504</v>
      </c>
      <c r="E25" s="430" t="s">
        <v>529</v>
      </c>
      <c r="F25" s="422"/>
      <c r="G25" s="657"/>
      <c r="H25" s="422" t="s">
        <v>515</v>
      </c>
      <c r="I25" s="763" t="s">
        <v>694</v>
      </c>
    </row>
    <row r="26" spans="1:12" ht="15" customHeight="1">
      <c r="A26" s="412"/>
      <c r="C26" s="86"/>
      <c r="D26" s="117"/>
      <c r="E26" s="428" t="s">
        <v>331</v>
      </c>
      <c r="F26" s="424"/>
      <c r="G26" s="424"/>
      <c r="H26" s="425"/>
      <c r="I26" s="763"/>
    </row>
    <row r="27" spans="1:12" ht="26.1" customHeight="1">
      <c r="A27" s="412"/>
      <c r="C27" s="86"/>
      <c r="D27" s="250" t="s">
        <v>505</v>
      </c>
      <c r="E27" s="822" t="s">
        <v>695</v>
      </c>
      <c r="F27" s="822"/>
      <c r="G27" s="822"/>
      <c r="H27" s="822"/>
      <c r="I27" s="550"/>
    </row>
    <row r="28" spans="1:12" ht="32.1" customHeight="1">
      <c r="A28" s="412"/>
      <c r="C28" s="86"/>
      <c r="D28" s="250" t="s">
        <v>506</v>
      </c>
      <c r="E28" s="430" t="s">
        <v>528</v>
      </c>
      <c r="F28" s="422"/>
      <c r="G28" s="433"/>
      <c r="H28" s="422" t="s">
        <v>515</v>
      </c>
      <c r="I28" s="763" t="s">
        <v>553</v>
      </c>
      <c r="L28" s="317" t="s">
        <v>654</v>
      </c>
    </row>
    <row r="29" spans="1:12" ht="15" customHeight="1">
      <c r="A29" s="412"/>
      <c r="C29" s="86"/>
      <c r="D29" s="117"/>
      <c r="E29" s="428" t="s">
        <v>331</v>
      </c>
      <c r="F29" s="424"/>
      <c r="G29" s="424"/>
      <c r="H29" s="425"/>
      <c r="I29" s="763"/>
    </row>
    <row r="30" spans="1:12" ht="59.25" customHeight="1">
      <c r="A30" s="412"/>
      <c r="B30" s="249">
        <v>3</v>
      </c>
      <c r="C30" s="86"/>
      <c r="D30" s="250" t="s">
        <v>72</v>
      </c>
      <c r="E30" s="821" t="s">
        <v>696</v>
      </c>
      <c r="F30" s="821"/>
      <c r="G30" s="821"/>
      <c r="H30" s="821"/>
      <c r="I30" s="550"/>
    </row>
    <row r="31" spans="1:12" ht="20.100000000000001" customHeight="1">
      <c r="A31" s="412"/>
      <c r="C31" s="86"/>
      <c r="D31" s="250" t="s">
        <v>507</v>
      </c>
      <c r="E31" s="648"/>
      <c r="F31" s="422"/>
      <c r="G31" s="422" t="s">
        <v>515</v>
      </c>
      <c r="H31" s="650"/>
      <c r="I31" s="763" t="s">
        <v>554</v>
      </c>
    </row>
    <row r="32" spans="1:12" ht="15" customHeight="1">
      <c r="A32" s="412"/>
      <c r="C32" s="86"/>
      <c r="D32" s="117"/>
      <c r="E32" s="427" t="s">
        <v>331</v>
      </c>
      <c r="F32" s="424"/>
      <c r="G32" s="424"/>
      <c r="H32" s="425"/>
      <c r="I32" s="763"/>
    </row>
    <row r="33" spans="1:12" s="229" customFormat="1" ht="3" customHeight="1">
      <c r="A33" s="412"/>
      <c r="K33" s="416"/>
      <c r="L33" s="416"/>
    </row>
    <row r="34" spans="1:12" ht="24.75" customHeight="1">
      <c r="D34" s="426">
        <v>1</v>
      </c>
      <c r="E34" s="757" t="s">
        <v>692</v>
      </c>
      <c r="F34" s="757"/>
      <c r="G34" s="757"/>
      <c r="H34" s="757"/>
      <c r="I34" s="757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24" t="s">
        <v>549</v>
      </c>
      <c r="E5" s="824"/>
      <c r="F5" s="824"/>
      <c r="G5" s="824"/>
      <c r="H5" s="824"/>
      <c r="I5" s="824"/>
      <c r="J5" s="824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26" t="s">
        <v>510</v>
      </c>
      <c r="E8" s="826"/>
      <c r="F8" s="826"/>
      <c r="G8" s="826"/>
      <c r="H8" s="826"/>
      <c r="I8" s="826"/>
      <c r="J8" s="826"/>
      <c r="K8" s="826" t="s">
        <v>511</v>
      </c>
    </row>
    <row r="9" spans="1:14">
      <c r="D9" s="826" t="s">
        <v>95</v>
      </c>
      <c r="E9" s="826" t="s">
        <v>557</v>
      </c>
      <c r="F9" s="826"/>
      <c r="G9" s="826" t="s">
        <v>558</v>
      </c>
      <c r="H9" s="826"/>
      <c r="I9" s="826"/>
      <c r="J9" s="826"/>
      <c r="K9" s="826"/>
    </row>
    <row r="10" spans="1:14" ht="22.5">
      <c r="D10" s="826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26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2"/>
      <c r="F12" s="649"/>
      <c r="G12" s="649"/>
      <c r="H12" s="649"/>
      <c r="I12" s="666"/>
      <c r="J12" s="650"/>
      <c r="K12" s="819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20"/>
    </row>
    <row r="14" spans="1:14" ht="3" customHeight="1">
      <c r="A14" s="136"/>
      <c r="B14" s="136"/>
      <c r="C14" s="136"/>
    </row>
    <row r="15" spans="1:14" ht="27.75" customHeight="1">
      <c r="E15" s="825" t="s">
        <v>681</v>
      </c>
      <c r="F15" s="825"/>
      <c r="G15" s="825"/>
      <c r="H15" s="825"/>
      <c r="I15" s="825"/>
      <c r="J15" s="825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26" t="s">
        <v>317</v>
      </c>
      <c r="E7" s="728"/>
      <c r="F7" s="596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27" t="s">
        <v>318</v>
      </c>
      <c r="E15" s="827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79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82">
        <v>1</v>
      </c>
      <c r="G7" s="554" t="s">
        <v>567</v>
      </c>
      <c r="H7" s="673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682" t="str">
        <f>"2." &amp;mergeValue(A8)</f>
        <v>2.1</v>
      </c>
      <c r="G8" s="554" t="s">
        <v>569</v>
      </c>
      <c r="H8" s="673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682" t="str">
        <f>"3." &amp;mergeValue(A9)</f>
        <v>3.1</v>
      </c>
      <c r="G9" s="554" t="s">
        <v>570</v>
      </c>
      <c r="H9" s="673" t="str">
        <f>IF('Перечень тарифов'!F21="","наименование отсутствует","" &amp; 'Перечень тарифов'!F21 &amp; "")</f>
        <v>Холодное водоснабжение. Подвозная вода</v>
      </c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682" t="str">
        <f>"4."&amp;mergeValue(A10)</f>
        <v>4.1</v>
      </c>
      <c r="G10" s="554" t="s">
        <v>571</v>
      </c>
      <c r="H10" s="679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671"/>
      <c r="D11" s="671"/>
      <c r="F11" s="682" t="str">
        <f>"4."&amp;mergeValue(A11) &amp;"."&amp;mergeValue(B11)</f>
        <v>4.1.1</v>
      </c>
      <c r="G11" s="461" t="s">
        <v>679</v>
      </c>
      <c r="H11" s="673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671"/>
      <c r="F12" s="682" t="str">
        <f>"4."&amp;mergeValue(A12) &amp;"."&amp;mergeValue(B12)&amp;"."&amp;mergeValue(C12)</f>
        <v>4.1.1.1</v>
      </c>
      <c r="G12" s="476" t="s">
        <v>572</v>
      </c>
      <c r="H12" s="673" t="str">
        <f>IF(Территории!H13="","","" &amp; Территории!H13 &amp; "")</f>
        <v>Егорлыкский район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62"/>
      <c r="B13" s="762"/>
      <c r="C13" s="762"/>
      <c r="D13" s="671">
        <v>1</v>
      </c>
      <c r="F13" s="682" t="str">
        <f>"4."&amp;mergeValue(A13) &amp;"."&amp;mergeValue(B13)&amp;"."&amp;mergeValue(C13)&amp;"."&amp;mergeValue(D13)</f>
        <v>4.1.1.1.1</v>
      </c>
      <c r="G13" s="557" t="s">
        <v>573</v>
      </c>
      <c r="H13" s="673" t="str">
        <f>IF(Территории!R14="","","" &amp; Территории!R14 &amp; "")</f>
        <v>Егорлыкский район (60615000)</v>
      </c>
      <c r="I13" s="672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57" t="s">
        <v>680</v>
      </c>
      <c r="H15" s="757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algorithmName="SHA-512" hashValue="bESB9IjW9MsYRnrq6lQI3KyUta9sa38+F2Q2C7J2uwxSGDWpsXLv/N6FYNZTrSGFApJtQRLEyxVTAG/tdvN+iw==" saltValue="ozPzP2yW2fAQAfXtkX4X1g==" spinCount="100000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24" t="s">
        <v>58</v>
      </c>
      <c r="E7" s="824"/>
      <c r="F7" s="596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28" t="s">
        <v>59</v>
      </c>
      <c r="C2" s="828"/>
      <c r="D2" s="828"/>
      <c r="E2" s="597"/>
    </row>
    <row r="3" spans="2:5" ht="3" customHeight="1"/>
    <row r="4" spans="2:5" ht="21.75" customHeight="1" thickBot="1">
      <c r="B4" s="691" t="s">
        <v>1</v>
      </c>
      <c r="C4" s="691" t="s">
        <v>94</v>
      </c>
      <c r="D4" s="691" t="s">
        <v>75</v>
      </c>
    </row>
    <row r="5" spans="2:5" ht="12" thickTop="1"/>
  </sheetData>
  <sheetProtection algorithmName="SHA-512" hashValue="aAf3ChaEyASBqHBXqQGr5F4PA+xhUefx0EvdFC9WBpNr0bj/9Bk3crb9ku/3OBDbX2xBZhk7RuWZCW0AYqcEjg==" saltValue="FnTeQDq7LCrXBqhkDfLqPg==" spinCount="100000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6"/>
  <sheetViews>
    <sheetView showGridLines="0" workbookViewId="0"/>
  </sheetViews>
  <sheetFormatPr defaultRowHeight="11.25"/>
  <sheetData>
    <row r="1" spans="1:1">
      <c r="A1" s="665">
        <f>IF('Форма 2.2 | Т-тех'!$O$22="",1,0)</f>
        <v>1</v>
      </c>
    </row>
    <row r="2" spans="1:1">
      <c r="A2" s="665">
        <f>IF('Форма 2.2 | Т-тех'!$R$23="",1,0)</f>
        <v>1</v>
      </c>
    </row>
    <row r="3" spans="1:1">
      <c r="A3" s="665">
        <f>IF('Форма 2.2 | Т-тех'!$T$23="",1,0)</f>
        <v>1</v>
      </c>
    </row>
    <row r="4" spans="1:1">
      <c r="A4" s="665">
        <f>IF('Форма 2.2 | Т-тех'!$S$23="",1,0)</f>
        <v>0</v>
      </c>
    </row>
    <row r="5" spans="1:1">
      <c r="A5" s="665">
        <f>IF('Форма 2.2 | Т-тех'!$U$23="",1,0)</f>
        <v>0</v>
      </c>
    </row>
    <row r="6" spans="1:1">
      <c r="A6" s="665">
        <f>IF('Форма 2.2 | Т-транс'!$O$22="",1,0)</f>
        <v>1</v>
      </c>
    </row>
    <row r="7" spans="1:1">
      <c r="A7" s="665">
        <f>IF('Форма 2.2 | Т-транс'!$R$23="",1,0)</f>
        <v>1</v>
      </c>
    </row>
    <row r="8" spans="1:1">
      <c r="A8" s="665">
        <f>IF('Форма 2.2 | Т-транс'!$T$23="",1,0)</f>
        <v>1</v>
      </c>
    </row>
    <row r="9" spans="1:1">
      <c r="A9" s="665">
        <f>IF('Форма 2.2 | Т-транс'!$S$23="",1,0)</f>
        <v>0</v>
      </c>
    </row>
    <row r="10" spans="1:1">
      <c r="A10" s="665">
        <f>IF('Форма 2.2 | Т-транс'!$U$23="",1,0)</f>
        <v>0</v>
      </c>
    </row>
    <row r="11" spans="1:1">
      <c r="A11" s="665">
        <f>IF('Форма 2.2 | Т-подвоз'!$O$22="",1,0)</f>
        <v>0</v>
      </c>
    </row>
    <row r="12" spans="1:1">
      <c r="A12" s="665">
        <f>IF('Форма 2.2 | Т-подвоз'!$R$23="",1,0)</f>
        <v>0</v>
      </c>
    </row>
    <row r="13" spans="1:1">
      <c r="A13" s="665">
        <f>IF('Форма 2.2 | Т-подвоз'!$T$23="",1,0)</f>
        <v>0</v>
      </c>
    </row>
    <row r="14" spans="1:1">
      <c r="A14" s="665">
        <f>IF('Форма 2.2 | Т-подвоз'!$S$23="",1,0)</f>
        <v>0</v>
      </c>
    </row>
    <row r="15" spans="1:1">
      <c r="A15" s="665">
        <f>IF('Форма 2.2 | Т-подвоз'!$U$23="",1,0)</f>
        <v>0</v>
      </c>
    </row>
    <row r="16" spans="1:1">
      <c r="A16" s="665">
        <f>IF('Форма 2.2 | Т-пит'!$O$22="",1,0)</f>
        <v>1</v>
      </c>
    </row>
    <row r="17" spans="1:1">
      <c r="A17" s="665">
        <f>IF('Форма 2.2 | Т-пит'!$R$23="",1,0)</f>
        <v>1</v>
      </c>
    </row>
    <row r="18" spans="1:1">
      <c r="A18" s="665">
        <f>IF('Форма 2.2 | Т-пит'!$T$23="",1,0)</f>
        <v>1</v>
      </c>
    </row>
    <row r="19" spans="1:1">
      <c r="A19" s="665">
        <f>IF('Форма 2.2 | Т-пит'!$S$23="",1,0)</f>
        <v>0</v>
      </c>
    </row>
    <row r="20" spans="1:1">
      <c r="A20" s="665">
        <f>IF('Форма 2.2 | Т-пит'!$U$23="",1,0)</f>
        <v>0</v>
      </c>
    </row>
    <row r="21" spans="1:1">
      <c r="A21" s="665">
        <f>IF('Форма 2.3 | Т-подкл(инд)'!$M$22="",1,0)</f>
        <v>1</v>
      </c>
    </row>
    <row r="22" spans="1:1">
      <c r="A22" s="665">
        <f>IF('Форма 2.3 | Т-подкл(инд)'!$Q$22="",1,0)</f>
        <v>1</v>
      </c>
    </row>
    <row r="23" spans="1:1">
      <c r="A23" s="665">
        <f>IF('Форма 2.3 | Т-подкл(инд)'!$AD$22="",1,0)</f>
        <v>1</v>
      </c>
    </row>
    <row r="24" spans="1:1">
      <c r="A24" s="665">
        <f>IF('Форма 2.3 | Т-подкл(инд)'!$AE$22="",1,0)</f>
        <v>1</v>
      </c>
    </row>
    <row r="25" spans="1:1">
      <c r="A25" s="665">
        <f>IF('Форма 2.3 | Т-подкл(инд)'!$AF$22="",1,0)</f>
        <v>1</v>
      </c>
    </row>
    <row r="26" spans="1:1">
      <c r="A26" s="665">
        <f>IF('Форма 2.3 | Т-подкл(инд)'!$AG$22="",1,0)</f>
        <v>1</v>
      </c>
    </row>
    <row r="27" spans="1:1">
      <c r="A27" s="665">
        <f>IF('Форма 2.3 | Т-подкл(инд)'!$AH$22="",1,0)</f>
        <v>1</v>
      </c>
    </row>
    <row r="28" spans="1:1">
      <c r="A28" s="665">
        <f>IF('Форма 2.3 | Т-подкл(инд)'!$AJ$22="",1,0)</f>
        <v>1</v>
      </c>
    </row>
    <row r="29" spans="1:1">
      <c r="A29" s="665">
        <f>IF('Форма 2.3 | Т-подкл(инд)'!$N$22="",1,0)</f>
        <v>0</v>
      </c>
    </row>
    <row r="30" spans="1:1">
      <c r="A30" s="665">
        <f>IF('Форма 2.3 | Т-подкл(инд)'!$R$22="",1,0)</f>
        <v>0</v>
      </c>
    </row>
    <row r="31" spans="1:1">
      <c r="A31" s="665">
        <f>IF('Форма 2.3 | Т-подкл(инд)'!$V$22="",1,0)</f>
        <v>0</v>
      </c>
    </row>
    <row r="32" spans="1:1">
      <c r="A32" s="665">
        <f>IF('Форма 2.3 | Т-подкл(инд)'!$Z$22="",1,0)</f>
        <v>0</v>
      </c>
    </row>
    <row r="33" spans="1:1">
      <c r="A33" s="665">
        <f>IF('Форма 2.3 | Т-подкл(инд)'!$AI$22="",1,0)</f>
        <v>0</v>
      </c>
    </row>
    <row r="34" spans="1:1">
      <c r="A34" s="665">
        <f>IF('Форма 2.3 | Т-подкл(инд)'!$AK$22="",1,0)</f>
        <v>0</v>
      </c>
    </row>
    <row r="35" spans="1:1">
      <c r="A35" s="665">
        <f>IF('Форма 2.3 | Т-подкл'!$P$22="",1,0)</f>
        <v>1</v>
      </c>
    </row>
    <row r="36" spans="1:1">
      <c r="A36" s="665">
        <f>IF('Форма 2.3 | Т-подкл'!$AC$22="",1,0)</f>
        <v>1</v>
      </c>
    </row>
    <row r="37" spans="1:1">
      <c r="A37" s="665">
        <f>IF('Форма 2.3 | Т-подкл'!$AD$22="",1,0)</f>
        <v>1</v>
      </c>
    </row>
    <row r="38" spans="1:1">
      <c r="A38" s="665">
        <f>IF('Форма 2.3 | Т-подкл'!$AE$22="",1,0)</f>
        <v>1</v>
      </c>
    </row>
    <row r="39" spans="1:1">
      <c r="A39" s="665">
        <f>IF('Форма 2.3 | Т-подкл'!$AF$22="",1,0)</f>
        <v>1</v>
      </c>
    </row>
    <row r="40" spans="1:1">
      <c r="A40" s="665">
        <f>IF('Форма 2.3 | Т-подкл'!$AG$22="",1,0)</f>
        <v>1</v>
      </c>
    </row>
    <row r="41" spans="1:1">
      <c r="A41" s="665">
        <f>IF('Форма 2.3 | Т-подкл'!$AI$22="",1,0)</f>
        <v>1</v>
      </c>
    </row>
    <row r="42" spans="1:1">
      <c r="A42" s="665">
        <f>IF('Форма 2.3 | Т-подкл'!$Q$22="",1,0)</f>
        <v>0</v>
      </c>
    </row>
    <row r="43" spans="1:1">
      <c r="A43" s="665">
        <f>IF('Форма 2.3 | Т-подкл'!$U$22="",1,0)</f>
        <v>0</v>
      </c>
    </row>
    <row r="44" spans="1:1">
      <c r="A44" s="665">
        <f>IF('Форма 2.3 | Т-подкл'!$Y$22="",1,0)</f>
        <v>0</v>
      </c>
    </row>
    <row r="45" spans="1:1">
      <c r="A45" s="665">
        <f>IF('Форма 2.3 | Т-подкл'!$AH$22="",1,0)</f>
        <v>0</v>
      </c>
    </row>
    <row r="46" spans="1:1">
      <c r="A46" s="665">
        <f>IF('Форма 2.3 | Т-подкл'!$AJ$22="",1,0)</f>
        <v>0</v>
      </c>
    </row>
    <row r="47" spans="1:1">
      <c r="A47" s="665">
        <f>IF('Форма 2.11'!$E$12="",1,0)</f>
        <v>0</v>
      </c>
    </row>
    <row r="48" spans="1:1">
      <c r="A48" s="665">
        <f>IF('Форма 2.11'!$F$12="",1,0)</f>
        <v>0</v>
      </c>
    </row>
    <row r="49" spans="1:1">
      <c r="A49" s="665">
        <f>IF('Форма 2.12'!$G$11="",1,0)</f>
        <v>1</v>
      </c>
    </row>
    <row r="50" spans="1:1">
      <c r="A50" s="665">
        <f>IF('Форма 2.12'!$G$12="",1,0)</f>
        <v>1</v>
      </c>
    </row>
    <row r="51" spans="1:1">
      <c r="A51" s="665">
        <f>IF('Форма 2.12'!$H$12="",1,0)</f>
        <v>1</v>
      </c>
    </row>
    <row r="52" spans="1:1">
      <c r="A52" s="665">
        <f>IF('Форма 2.12'!$H$13="",1,0)</f>
        <v>1</v>
      </c>
    </row>
    <row r="53" spans="1:1">
      <c r="A53" s="665">
        <f>IF('Форма 2.12'!$E$15="",1,0)</f>
        <v>1</v>
      </c>
    </row>
    <row r="54" spans="1:1">
      <c r="A54" s="665">
        <f>IF('Форма 2.12'!$H$15="",1,0)</f>
        <v>1</v>
      </c>
    </row>
    <row r="55" spans="1:1">
      <c r="A55" s="665">
        <f>IF('Форма 2.12'!$G$18="",1,0)</f>
        <v>1</v>
      </c>
    </row>
    <row r="56" spans="1:1">
      <c r="A56" s="665">
        <f>IF('Форма 2.12'!$G$22="",1,0)</f>
        <v>1</v>
      </c>
    </row>
    <row r="57" spans="1:1">
      <c r="A57" s="665">
        <f>IF('Форма 2.12'!$G$25="",1,0)</f>
        <v>1</v>
      </c>
    </row>
    <row r="58" spans="1:1">
      <c r="A58" s="665">
        <f>IF('Форма 2.12'!$E$31="",1,0)</f>
        <v>1</v>
      </c>
    </row>
    <row r="59" spans="1:1">
      <c r="A59" s="665">
        <f>IF('Форма 2.12'!$H$31="",1,0)</f>
        <v>1</v>
      </c>
    </row>
    <row r="60" spans="1:1">
      <c r="A60" s="665">
        <f>IF('Форма 2.12'!$G$28="",1,0)</f>
        <v>1</v>
      </c>
    </row>
    <row r="61" spans="1:1">
      <c r="A61" s="665">
        <f>IF('Форма 1.0.2'!$E$12="",1,0)</f>
        <v>1</v>
      </c>
    </row>
    <row r="62" spans="1:1">
      <c r="A62" s="665">
        <f>IF('Форма 1.0.2'!$F$12="",1,0)</f>
        <v>1</v>
      </c>
    </row>
    <row r="63" spans="1:1">
      <c r="A63" s="665">
        <f>IF('Форма 1.0.2'!$G$12="",1,0)</f>
        <v>1</v>
      </c>
    </row>
    <row r="64" spans="1:1">
      <c r="A64" s="665">
        <f>IF('Форма 1.0.2'!$H$12="",1,0)</f>
        <v>1</v>
      </c>
    </row>
    <row r="65" spans="1:1">
      <c r="A65" s="665">
        <f>IF('Форма 1.0.2'!$I$12="",1,0)</f>
        <v>1</v>
      </c>
    </row>
    <row r="66" spans="1:1">
      <c r="A66" s="665">
        <f>IF('Форма 1.0.2'!$J$12="",1,0)</f>
        <v>1</v>
      </c>
    </row>
    <row r="67" spans="1:1">
      <c r="A67" s="665">
        <f>IF('Сведения об изменении'!$E$12="",1,0)</f>
        <v>1</v>
      </c>
    </row>
    <row r="68" spans="1:1">
      <c r="A68" s="667">
        <f>IF(Территории!$E$12="",1,0)</f>
        <v>0</v>
      </c>
    </row>
    <row r="69" spans="1:1">
      <c r="A69" s="667">
        <f>IF('Перечень тарифов'!$E$21="",1,0)</f>
        <v>0</v>
      </c>
    </row>
    <row r="70" spans="1:1">
      <c r="A70" s="667">
        <f>IF('Перечень тарифов'!$F$21="",1,0)</f>
        <v>0</v>
      </c>
    </row>
    <row r="71" spans="1:1">
      <c r="A71" s="667">
        <f>IF('Перечень тарифов'!$G$21="",1,0)</f>
        <v>0</v>
      </c>
    </row>
    <row r="72" spans="1:1">
      <c r="A72" s="667">
        <f>IF('Перечень тарифов'!$K$21="",1,0)</f>
        <v>0</v>
      </c>
    </row>
    <row r="73" spans="1:1">
      <c r="A73" s="667">
        <f>IF('Перечень тарифов'!$O$21="",1,0)</f>
        <v>0</v>
      </c>
    </row>
    <row r="74" spans="1:1">
      <c r="A74" s="667">
        <f>IF('Форма 2.2 | Т-подвоз'!$O$23="",1,0)</f>
        <v>0</v>
      </c>
    </row>
    <row r="75" spans="1:1">
      <c r="A75" s="667">
        <f>IF('Форма 2.2 | Т-подвоз'!$O$26="",1,0)</f>
        <v>0</v>
      </c>
    </row>
    <row r="76" spans="1:1">
      <c r="A76" s="667">
        <f>IF('Форма 2.2 | Т-подвоз'!$O$27="",1,0)</f>
        <v>0</v>
      </c>
    </row>
    <row r="77" spans="1:1">
      <c r="A77" s="667">
        <f>IF('Форма 2.2 | Т-подвоз'!$R$27="",1,0)</f>
        <v>0</v>
      </c>
    </row>
    <row r="78" spans="1:1">
      <c r="A78" s="667">
        <f>IF('Форма 2.2 | Т-подвоз'!$T$27="",1,0)</f>
        <v>0</v>
      </c>
    </row>
    <row r="79" spans="1:1">
      <c r="A79" s="667">
        <f>IF('Форма 2.2 | Т-подвоз'!$S$27="",1,0)</f>
        <v>0</v>
      </c>
    </row>
    <row r="80" spans="1:1">
      <c r="A80" s="667">
        <f>IF('Форма 2.2 | Т-подвоз'!$U$27="",1,0)</f>
        <v>0</v>
      </c>
    </row>
    <row r="81" spans="1:1">
      <c r="A81" s="667">
        <f>IF('Форма 2.2 | Т-подвоз'!$O$30="",1,0)</f>
        <v>0</v>
      </c>
    </row>
    <row r="82" spans="1:1">
      <c r="A82" s="667">
        <f>IF('Форма 2.2 | Т-подвоз'!$O$31="",1,0)</f>
        <v>0</v>
      </c>
    </row>
    <row r="83" spans="1:1">
      <c r="A83" s="667">
        <f>IF('Форма 2.2 | Т-подвоз'!$R$31="",1,0)</f>
        <v>0</v>
      </c>
    </row>
    <row r="84" spans="1:1">
      <c r="A84" s="667">
        <f>IF('Форма 2.2 | Т-подвоз'!$T$31="",1,0)</f>
        <v>0</v>
      </c>
    </row>
    <row r="85" spans="1:1">
      <c r="A85" s="667">
        <f>IF('Форма 2.2 | Т-подвоз'!$S$31="",1,0)</f>
        <v>0</v>
      </c>
    </row>
    <row r="86" spans="1:1">
      <c r="A86" s="667">
        <f>IF('Форма 2.2 | Т-подвоз'!$U$31="",1,0)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67"/>
  </cols>
  <sheetData>
    <row r="1" spans="1:3">
      <c r="A1" s="667" t="s">
        <v>590</v>
      </c>
      <c r="B1" s="667" t="s">
        <v>591</v>
      </c>
      <c r="C1" s="667" t="s">
        <v>70</v>
      </c>
    </row>
    <row r="2" spans="1:3">
      <c r="A2" s="667">
        <v>4189678</v>
      </c>
      <c r="B2" s="667" t="s">
        <v>1605</v>
      </c>
      <c r="C2" s="667" t="s">
        <v>1606</v>
      </c>
    </row>
    <row r="3" spans="1:3">
      <c r="A3" s="667">
        <v>4190415</v>
      </c>
      <c r="B3" s="667" t="s">
        <v>1607</v>
      </c>
      <c r="C3" s="667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3">
        <v>44893.566759259258</v>
      </c>
      <c r="B2" s="11" t="s">
        <v>710</v>
      </c>
      <c r="C2" s="11" t="s">
        <v>494</v>
      </c>
    </row>
    <row r="3" spans="1:4">
      <c r="A3" s="683">
        <v>44893.566770833335</v>
      </c>
      <c r="B3" s="11" t="s">
        <v>711</v>
      </c>
      <c r="C3" s="11" t="s">
        <v>494</v>
      </c>
    </row>
    <row r="4" spans="1:4">
      <c r="A4" s="683">
        <v>44893.566840277781</v>
      </c>
      <c r="B4" s="11" t="s">
        <v>710</v>
      </c>
      <c r="C4" s="11" t="s">
        <v>494</v>
      </c>
    </row>
    <row r="5" spans="1:4">
      <c r="A5" s="683">
        <v>44893.566851851851</v>
      </c>
      <c r="B5" s="11" t="s">
        <v>711</v>
      </c>
      <c r="C5" s="11" t="s">
        <v>494</v>
      </c>
    </row>
    <row r="6" spans="1:4">
      <c r="A6" s="683">
        <v>44893.568472222221</v>
      </c>
      <c r="B6" s="11" t="s">
        <v>710</v>
      </c>
      <c r="C6" s="11" t="s">
        <v>494</v>
      </c>
    </row>
    <row r="7" spans="1:4">
      <c r="A7" s="683">
        <v>44893.568495370368</v>
      </c>
      <c r="B7" s="11" t="s">
        <v>711</v>
      </c>
      <c r="C7" s="11" t="s">
        <v>494</v>
      </c>
    </row>
  </sheetData>
  <sheetProtection algorithmName="SHA-512" hashValue="9CrbDFUBT9ncxGUJ/itZuJ9HpYQoDXmhXz/B+omy4Pa+AQ9GRWx2EiFHrQ9SLsKNlf/ATUkNRxD+b6IlUIFlHQ==" saltValue="Q2NUxg5CKpNiWNqWA01K3g==" spinCount="100000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>
      <c r="B3" s="490" t="s">
        <v>1977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18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RowHeight="11.25"/>
  <cols>
    <col min="1" max="1" width="9.140625" style="667"/>
    <col min="2" max="2" width="65.28515625" style="667" customWidth="1"/>
    <col min="3" max="3" width="41" style="667" customWidth="1"/>
    <col min="4" max="16384" width="9.140625" style="667"/>
  </cols>
  <sheetData>
    <row r="1" spans="1:2">
      <c r="A1" s="667" t="s">
        <v>333</v>
      </c>
      <c r="B1" s="667" t="s">
        <v>334</v>
      </c>
    </row>
    <row r="2" spans="1:2">
      <c r="A2" s="667">
        <v>4189680</v>
      </c>
      <c r="B2" s="667" t="s">
        <v>391</v>
      </c>
    </row>
    <row r="3" spans="1:2">
      <c r="A3" s="667">
        <v>4189681</v>
      </c>
      <c r="B3" s="667" t="s">
        <v>388</v>
      </c>
    </row>
    <row r="4" spans="1:2">
      <c r="A4" s="667">
        <v>4189682</v>
      </c>
      <c r="B4" s="667" t="s">
        <v>387</v>
      </c>
    </row>
    <row r="5" spans="1:2">
      <c r="A5" s="667">
        <v>4189683</v>
      </c>
      <c r="B5" s="667" t="s">
        <v>386</v>
      </c>
    </row>
    <row r="6" spans="1:2">
      <c r="A6" s="667">
        <v>4189684</v>
      </c>
      <c r="B6" s="667" t="s">
        <v>390</v>
      </c>
    </row>
    <row r="7" spans="1:2">
      <c r="A7" s="667">
        <v>4189685</v>
      </c>
      <c r="B7" s="667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667"/>
    <col min="2" max="2" width="65.28515625" style="667" customWidth="1"/>
    <col min="3" max="3" width="41" style="667" customWidth="1"/>
    <col min="4" max="16384" width="9.140625" style="667"/>
  </cols>
  <sheetData>
    <row r="1" spans="1:2">
      <c r="A1" s="667" t="s">
        <v>333</v>
      </c>
      <c r="B1" s="667" t="s">
        <v>335</v>
      </c>
    </row>
    <row r="2" spans="1:2">
      <c r="A2" s="667">
        <v>4189671</v>
      </c>
      <c r="B2" s="667" t="s">
        <v>1599</v>
      </c>
    </row>
    <row r="3" spans="1:2">
      <c r="A3" s="667">
        <v>4189672</v>
      </c>
      <c r="B3" s="667" t="s">
        <v>1600</v>
      </c>
    </row>
    <row r="4" spans="1:2">
      <c r="A4" s="667">
        <v>4189673</v>
      </c>
      <c r="B4" s="667" t="s">
        <v>1601</v>
      </c>
    </row>
    <row r="5" spans="1:2">
      <c r="A5" s="667">
        <v>4189674</v>
      </c>
      <c r="B5" s="667" t="s">
        <v>1602</v>
      </c>
    </row>
    <row r="6" spans="1:2">
      <c r="A6" s="667">
        <v>4189675</v>
      </c>
      <c r="B6" s="667" t="s">
        <v>1603</v>
      </c>
    </row>
    <row r="7" spans="1:2">
      <c r="A7" s="667">
        <v>4189676</v>
      </c>
      <c r="B7" s="667" t="s">
        <v>1604</v>
      </c>
    </row>
    <row r="8" spans="1:2">
      <c r="A8" s="667">
        <v>4189677</v>
      </c>
      <c r="B8" s="667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655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672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656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20" zoomScaleNormal="100" workbookViewId="0">
      <selection activeCell="I45" sqref="I45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4" customFormat="1" ht="3" customHeight="1">
      <c r="A1" s="522"/>
      <c r="B1" s="523"/>
      <c r="F1" s="524">
        <v>26374535</v>
      </c>
      <c r="G1" s="525"/>
      <c r="I1" s="525"/>
    </row>
    <row r="2" spans="1:12" s="17" customFormat="1" ht="14.25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4.25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6">
      <c r="A4" s="503"/>
      <c r="B4" s="504"/>
      <c r="C4" s="505"/>
      <c r="D4" s="506"/>
      <c r="E4" s="526"/>
      <c r="F4" s="527"/>
      <c r="G4" s="528"/>
      <c r="I4" s="510"/>
    </row>
    <row r="5" spans="1:12" ht="22.5">
      <c r="D5" s="23"/>
      <c r="E5" s="712" t="s">
        <v>495</v>
      </c>
      <c r="F5" s="713"/>
      <c r="G5" s="592"/>
      <c r="J5" s="439"/>
    </row>
    <row r="6" spans="1:12" s="509" customFormat="1" ht="6">
      <c r="A6" s="503"/>
      <c r="B6" s="504"/>
      <c r="C6" s="505"/>
      <c r="D6" s="506"/>
      <c r="E6" s="511"/>
      <c r="F6" s="512"/>
      <c r="G6" s="513"/>
      <c r="I6" s="510"/>
    </row>
    <row r="7" spans="1:12" ht="27">
      <c r="D7" s="23"/>
      <c r="E7" s="24" t="s">
        <v>55</v>
      </c>
      <c r="F7" s="466" t="s">
        <v>153</v>
      </c>
      <c r="G7" s="521"/>
    </row>
    <row r="8" spans="1:12" s="509" customFormat="1" ht="6">
      <c r="A8" s="503"/>
      <c r="B8" s="504"/>
      <c r="C8" s="505"/>
      <c r="D8" s="506"/>
      <c r="E8" s="507"/>
      <c r="F8" s="508"/>
      <c r="G8" s="506"/>
      <c r="I8" s="510"/>
    </row>
    <row r="9" spans="1:12" ht="27">
      <c r="D9" s="23"/>
      <c r="E9" s="24" t="s">
        <v>541</v>
      </c>
      <c r="F9" s="484" t="s">
        <v>88</v>
      </c>
      <c r="G9" s="520"/>
    </row>
    <row r="10" spans="1:12" s="509" customFormat="1" ht="6">
      <c r="A10" s="514"/>
      <c r="B10" s="504"/>
      <c r="C10" s="505"/>
      <c r="D10" s="515"/>
      <c r="E10" s="511"/>
      <c r="F10" s="516"/>
      <c r="G10" s="517"/>
      <c r="I10" s="510"/>
    </row>
    <row r="11" spans="1:12" ht="27">
      <c r="A11" s="293"/>
      <c r="D11" s="23"/>
      <c r="E11" s="81" t="s">
        <v>539</v>
      </c>
      <c r="F11" s="684" t="s">
        <v>1608</v>
      </c>
      <c r="G11" s="518"/>
    </row>
    <row r="12" spans="1:12" ht="27">
      <c r="D12" s="23"/>
      <c r="E12" s="81" t="s">
        <v>540</v>
      </c>
      <c r="F12" s="684" t="s">
        <v>1609</v>
      </c>
      <c r="G12" s="520"/>
    </row>
    <row r="13" spans="1:12" s="619" customFormat="1" ht="5.25">
      <c r="A13" s="625"/>
      <c r="B13" s="632"/>
      <c r="C13" s="624"/>
      <c r="D13" s="623"/>
      <c r="E13" s="622"/>
      <c r="F13" s="621"/>
      <c r="G13" s="620"/>
      <c r="I13" s="633"/>
    </row>
    <row r="14" spans="1:12" ht="27">
      <c r="D14" s="23"/>
      <c r="E14" s="81" t="s">
        <v>378</v>
      </c>
      <c r="F14" s="651" t="s">
        <v>45</v>
      </c>
      <c r="G14" s="520"/>
    </row>
    <row r="15" spans="1:12" ht="27" hidden="1">
      <c r="D15" s="23"/>
      <c r="E15" s="81" t="s">
        <v>302</v>
      </c>
      <c r="F15" s="640" t="s">
        <v>712</v>
      </c>
      <c r="G15" s="520"/>
    </row>
    <row r="16" spans="1:12" ht="27" hidden="1">
      <c r="D16" s="23"/>
      <c r="E16" s="81" t="s">
        <v>697</v>
      </c>
      <c r="F16" s="640"/>
      <c r="G16" s="520"/>
    </row>
    <row r="17" spans="1:9" s="628" customFormat="1" ht="19.5">
      <c r="A17" s="631"/>
      <c r="B17" s="90"/>
      <c r="C17" s="626"/>
      <c r="D17" s="629"/>
      <c r="E17" s="630"/>
      <c r="F17" s="642" t="s">
        <v>702</v>
      </c>
      <c r="G17" s="627"/>
      <c r="I17" s="54"/>
    </row>
    <row r="18" spans="1:9" ht="27">
      <c r="D18" s="23"/>
      <c r="E18" s="81" t="s">
        <v>577</v>
      </c>
      <c r="F18" s="651" t="s">
        <v>1966</v>
      </c>
      <c r="G18" s="520"/>
    </row>
    <row r="19" spans="1:9" ht="27">
      <c r="D19" s="23"/>
      <c r="E19" s="81" t="s">
        <v>686</v>
      </c>
      <c r="F19" s="652" t="s">
        <v>1967</v>
      </c>
      <c r="G19" s="520"/>
    </row>
    <row r="20" spans="1:9" ht="27">
      <c r="D20" s="23"/>
      <c r="E20" s="81" t="s">
        <v>685</v>
      </c>
      <c r="F20" s="651" t="s">
        <v>1968</v>
      </c>
      <c r="G20" s="520"/>
    </row>
    <row r="21" spans="1:9" ht="27">
      <c r="D21" s="23"/>
      <c r="E21" s="81" t="s">
        <v>576</v>
      </c>
      <c r="F21" s="651" t="s">
        <v>1969</v>
      </c>
      <c r="G21" s="520"/>
    </row>
    <row r="22" spans="1:9" s="636" customFormat="1" ht="19.5" hidden="1">
      <c r="A22" s="639"/>
      <c r="B22" s="90"/>
      <c r="C22" s="634"/>
      <c r="D22" s="637"/>
      <c r="E22" s="638"/>
      <c r="F22" s="643" t="s">
        <v>703</v>
      </c>
      <c r="G22" s="635"/>
      <c r="I22" s="54"/>
    </row>
    <row r="23" spans="1:9" s="636" customFormat="1" ht="27" hidden="1">
      <c r="A23" s="639"/>
      <c r="B23" s="90"/>
      <c r="C23" s="634"/>
      <c r="D23" s="637"/>
      <c r="E23" s="644" t="s">
        <v>704</v>
      </c>
      <c r="F23" s="653"/>
      <c r="G23" s="641"/>
      <c r="I23" s="54"/>
    </row>
    <row r="24" spans="1:9" s="636" customFormat="1" ht="27" hidden="1">
      <c r="A24" s="639"/>
      <c r="B24" s="90"/>
      <c r="C24" s="634"/>
      <c r="D24" s="637"/>
      <c r="E24" s="644" t="s">
        <v>705</v>
      </c>
      <c r="F24" s="640"/>
      <c r="G24" s="641"/>
      <c r="I24" s="54"/>
    </row>
    <row r="25" spans="1:9" s="636" customFormat="1" ht="27" hidden="1">
      <c r="A25" s="639"/>
      <c r="B25" s="90"/>
      <c r="C25" s="634"/>
      <c r="D25" s="637"/>
      <c r="E25" s="644" t="s">
        <v>706</v>
      </c>
      <c r="F25" s="653"/>
      <c r="G25" s="641"/>
      <c r="I25" s="54"/>
    </row>
    <row r="26" spans="1:9" s="636" customFormat="1" ht="27" hidden="1">
      <c r="A26" s="639"/>
      <c r="B26" s="90"/>
      <c r="C26" s="634"/>
      <c r="D26" s="637"/>
      <c r="E26" s="644" t="s">
        <v>576</v>
      </c>
      <c r="F26" s="653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">
      <c r="D28" s="23"/>
      <c r="E28" s="81" t="s">
        <v>173</v>
      </c>
      <c r="F28" s="484" t="s">
        <v>88</v>
      </c>
      <c r="G28" s="520"/>
    </row>
    <row r="29" spans="1:9" ht="27">
      <c r="C29" s="27"/>
      <c r="D29" s="28"/>
      <c r="E29" s="29" t="s">
        <v>82</v>
      </c>
      <c r="F29" s="467" t="s">
        <v>1650</v>
      </c>
      <c r="G29" s="519"/>
    </row>
    <row r="30" spans="1:9" ht="27" hidden="1">
      <c r="C30" s="27"/>
      <c r="D30" s="28"/>
      <c r="E30" s="51" t="s">
        <v>206</v>
      </c>
      <c r="F30" s="645"/>
      <c r="G30" s="519"/>
    </row>
    <row r="31" spans="1:9" ht="27">
      <c r="C31" s="27"/>
      <c r="D31" s="28"/>
      <c r="E31" s="29" t="s">
        <v>56</v>
      </c>
      <c r="F31" s="467" t="s">
        <v>1651</v>
      </c>
      <c r="G31" s="519"/>
    </row>
    <row r="32" spans="1:9" ht="27">
      <c r="C32" s="27"/>
      <c r="D32" s="28"/>
      <c r="E32" s="29" t="s">
        <v>57</v>
      </c>
      <c r="F32" s="467" t="s">
        <v>1652</v>
      </c>
      <c r="G32" s="519"/>
      <c r="H32" s="30"/>
    </row>
    <row r="33" spans="1:9" s="509" customFormat="1" ht="6">
      <c r="A33" s="514"/>
      <c r="B33" s="504"/>
      <c r="C33" s="505"/>
      <c r="D33" s="515"/>
      <c r="E33" s="511"/>
      <c r="F33" s="516"/>
      <c r="G33" s="517"/>
      <c r="I33" s="510"/>
    </row>
    <row r="34" spans="1:9" ht="33.75">
      <c r="A34" s="292"/>
      <c r="D34" s="25"/>
      <c r="E34" s="81" t="s">
        <v>246</v>
      </c>
      <c r="F34" s="654" t="s">
        <v>2</v>
      </c>
      <c r="G34" s="518"/>
    </row>
    <row r="35" spans="1:9" s="509" customFormat="1" ht="6">
      <c r="A35" s="503"/>
      <c r="B35" s="504"/>
      <c r="C35" s="505"/>
      <c r="D35" s="506"/>
      <c r="E35" s="507"/>
      <c r="F35" s="508"/>
      <c r="G35" s="506"/>
      <c r="I35" s="510"/>
    </row>
    <row r="36" spans="1:9" ht="27">
      <c r="B36" s="253"/>
      <c r="D36" s="23"/>
      <c r="E36" s="81" t="s">
        <v>496</v>
      </c>
      <c r="F36" s="484" t="s">
        <v>88</v>
      </c>
      <c r="G36" s="520"/>
      <c r="I36" s="18"/>
    </row>
    <row r="37" spans="1:9" s="509" customFormat="1" ht="6">
      <c r="A37" s="514"/>
      <c r="B37" s="504"/>
      <c r="C37" s="505"/>
      <c r="D37" s="515"/>
      <c r="E37" s="511"/>
      <c r="F37" s="516"/>
      <c r="G37" s="517"/>
      <c r="I37" s="510"/>
    </row>
    <row r="38" spans="1:9" ht="27">
      <c r="A38" s="294"/>
      <c r="B38" s="92"/>
      <c r="D38" s="32"/>
      <c r="E38" s="31" t="s">
        <v>624</v>
      </c>
      <c r="F38" s="651" t="s">
        <v>1970</v>
      </c>
      <c r="G38" s="518"/>
    </row>
    <row r="39" spans="1:9" ht="27">
      <c r="A39" s="294"/>
      <c r="B39" s="92"/>
      <c r="D39" s="32"/>
      <c r="E39" s="40" t="s">
        <v>625</v>
      </c>
      <c r="F39" s="651" t="s">
        <v>1971</v>
      </c>
      <c r="G39" s="518"/>
    </row>
    <row r="40" spans="1:9" ht="19.5">
      <c r="D40" s="23"/>
      <c r="E40" s="24"/>
      <c r="F40" s="605" t="s">
        <v>657</v>
      </c>
      <c r="G40" s="20"/>
    </row>
    <row r="41" spans="1:9" ht="27">
      <c r="A41" s="294"/>
      <c r="D41" s="20"/>
      <c r="E41" s="603" t="s">
        <v>90</v>
      </c>
      <c r="F41" s="663" t="s">
        <v>1972</v>
      </c>
      <c r="G41" s="518"/>
    </row>
    <row r="42" spans="1:9" ht="27">
      <c r="A42" s="294"/>
      <c r="B42" s="92"/>
      <c r="D42" s="32"/>
      <c r="E42" s="603" t="s">
        <v>91</v>
      </c>
      <c r="F42" s="663" t="s">
        <v>1973</v>
      </c>
      <c r="G42" s="518"/>
    </row>
    <row r="43" spans="1:9" ht="27">
      <c r="A43" s="294"/>
      <c r="B43" s="92"/>
      <c r="D43" s="32"/>
      <c r="E43" s="603" t="s">
        <v>658</v>
      </c>
      <c r="F43" s="663" t="s">
        <v>1974</v>
      </c>
      <c r="G43" s="518"/>
    </row>
    <row r="44" spans="1:9" ht="27">
      <c r="D44" s="23"/>
      <c r="E44" s="604" t="s">
        <v>659</v>
      </c>
      <c r="F44" s="663" t="s">
        <v>1975</v>
      </c>
      <c r="G44" s="520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714"/>
      <c r="F52" s="714"/>
      <c r="G52" s="714"/>
      <c r="H52" s="714"/>
      <c r="I52" s="714"/>
    </row>
  </sheetData>
  <sheetProtection algorithmName="SHA-512" hashValue="+OQnWknKgLALKejoMtvIKkZuVrhcubQEgtNggsuxZ0i+AfEzxaYqWeiWqpvWyMHAuiuFIoQe6AFmdlhXUIl0fA==" saltValue="uHW5KnlFPCAn+SDlLa0OGg==" spinCount="100000" sheet="1" objects="1" scenarios="1" formatColumns="0" formatRows="0"/>
  <dataConsolidate leftLabels="1" link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9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1598</v>
      </c>
      <c r="B1" s="4" t="s">
        <v>1610</v>
      </c>
      <c r="C1" s="4" t="s">
        <v>1611</v>
      </c>
      <c r="D1" s="4" t="s">
        <v>1612</v>
      </c>
      <c r="E1" s="4" t="s">
        <v>1613</v>
      </c>
      <c r="F1" s="4" t="s">
        <v>1614</v>
      </c>
      <c r="G1" s="4" t="s">
        <v>1615</v>
      </c>
      <c r="H1" s="4" t="s">
        <v>1616</v>
      </c>
      <c r="I1" s="4" t="s">
        <v>1617</v>
      </c>
    </row>
    <row r="2" spans="1:10">
      <c r="A2" s="4">
        <v>1</v>
      </c>
      <c r="B2" s="4" t="s">
        <v>1618</v>
      </c>
      <c r="C2" s="4" t="s">
        <v>153</v>
      </c>
      <c r="D2" s="4" t="s">
        <v>1619</v>
      </c>
      <c r="E2" s="4" t="s">
        <v>1620</v>
      </c>
      <c r="F2" s="4" t="s">
        <v>1621</v>
      </c>
      <c r="G2" s="4" t="s">
        <v>1622</v>
      </c>
      <c r="J2" s="4" t="s">
        <v>1964</v>
      </c>
    </row>
    <row r="3" spans="1:10">
      <c r="A3" s="4">
        <v>2</v>
      </c>
      <c r="B3" s="4" t="s">
        <v>1618</v>
      </c>
      <c r="C3" s="4" t="s">
        <v>153</v>
      </c>
      <c r="D3" s="4" t="s">
        <v>1623</v>
      </c>
      <c r="E3" s="4" t="s">
        <v>1624</v>
      </c>
      <c r="F3" s="4" t="s">
        <v>1625</v>
      </c>
      <c r="G3" s="4" t="s">
        <v>1626</v>
      </c>
      <c r="J3" s="4" t="s">
        <v>1964</v>
      </c>
    </row>
    <row r="4" spans="1:10">
      <c r="A4" s="4">
        <v>3</v>
      </c>
      <c r="B4" s="4" t="s">
        <v>1618</v>
      </c>
      <c r="C4" s="4" t="s">
        <v>153</v>
      </c>
      <c r="D4" s="4" t="s">
        <v>1627</v>
      </c>
      <c r="E4" s="4" t="s">
        <v>1628</v>
      </c>
      <c r="F4" s="4" t="s">
        <v>1629</v>
      </c>
      <c r="G4" s="4" t="s">
        <v>1630</v>
      </c>
      <c r="H4" s="4" t="s">
        <v>1631</v>
      </c>
      <c r="J4" s="4" t="s">
        <v>1964</v>
      </c>
    </row>
    <row r="5" spans="1:10">
      <c r="A5" s="4">
        <v>4</v>
      </c>
      <c r="B5" s="4" t="s">
        <v>1618</v>
      </c>
      <c r="C5" s="4" t="s">
        <v>153</v>
      </c>
      <c r="D5" s="4" t="s">
        <v>1632</v>
      </c>
      <c r="E5" s="4" t="s">
        <v>1633</v>
      </c>
      <c r="F5" s="4" t="s">
        <v>1634</v>
      </c>
      <c r="G5" s="4" t="s">
        <v>1635</v>
      </c>
      <c r="J5" s="4" t="s">
        <v>1964</v>
      </c>
    </row>
    <row r="6" spans="1:10">
      <c r="A6" s="4">
        <v>5</v>
      </c>
      <c r="B6" s="4" t="s">
        <v>1618</v>
      </c>
      <c r="C6" s="4" t="s">
        <v>153</v>
      </c>
      <c r="D6" s="4" t="s">
        <v>1636</v>
      </c>
      <c r="E6" s="4" t="s">
        <v>1637</v>
      </c>
      <c r="F6" s="4" t="s">
        <v>1638</v>
      </c>
      <c r="G6" s="4" t="s">
        <v>1639</v>
      </c>
      <c r="J6" s="4" t="s">
        <v>1964</v>
      </c>
    </row>
    <row r="7" spans="1:10">
      <c r="A7" s="4">
        <v>6</v>
      </c>
      <c r="B7" s="4" t="s">
        <v>1618</v>
      </c>
      <c r="C7" s="4" t="s">
        <v>153</v>
      </c>
      <c r="D7" s="4" t="s">
        <v>1640</v>
      </c>
      <c r="E7" s="4" t="s">
        <v>1641</v>
      </c>
      <c r="F7" s="4" t="s">
        <v>1642</v>
      </c>
      <c r="G7" s="4" t="s">
        <v>1643</v>
      </c>
      <c r="J7" s="4" t="s">
        <v>1964</v>
      </c>
    </row>
    <row r="8" spans="1:10">
      <c r="A8" s="4">
        <v>7</v>
      </c>
      <c r="B8" s="4" t="s">
        <v>1618</v>
      </c>
      <c r="C8" s="4" t="s">
        <v>153</v>
      </c>
      <c r="D8" s="4" t="s">
        <v>1644</v>
      </c>
      <c r="E8" s="4" t="s">
        <v>1645</v>
      </c>
      <c r="F8" s="4" t="s">
        <v>1646</v>
      </c>
      <c r="G8" s="4" t="s">
        <v>1647</v>
      </c>
      <c r="H8" s="4" t="s">
        <v>1648</v>
      </c>
      <c r="J8" s="4" t="s">
        <v>1964</v>
      </c>
    </row>
    <row r="9" spans="1:10">
      <c r="A9" s="4">
        <v>8</v>
      </c>
      <c r="B9" s="4" t="s">
        <v>1618</v>
      </c>
      <c r="C9" s="4" t="s">
        <v>153</v>
      </c>
      <c r="D9" s="4" t="s">
        <v>1649</v>
      </c>
      <c r="E9" s="4" t="s">
        <v>1650</v>
      </c>
      <c r="F9" s="4" t="s">
        <v>1651</v>
      </c>
      <c r="G9" s="4" t="s">
        <v>1652</v>
      </c>
      <c r="J9" s="4" t="s">
        <v>1964</v>
      </c>
    </row>
    <row r="10" spans="1:10">
      <c r="A10" s="4">
        <v>9</v>
      </c>
      <c r="B10" s="4" t="s">
        <v>1618</v>
      </c>
      <c r="C10" s="4" t="s">
        <v>153</v>
      </c>
      <c r="D10" s="4" t="s">
        <v>1653</v>
      </c>
      <c r="E10" s="4" t="s">
        <v>1654</v>
      </c>
      <c r="F10" s="4" t="s">
        <v>1655</v>
      </c>
      <c r="G10" s="4" t="s">
        <v>1647</v>
      </c>
      <c r="H10" s="4" t="s">
        <v>1656</v>
      </c>
      <c r="J10" s="4" t="s">
        <v>1964</v>
      </c>
    </row>
    <row r="11" spans="1:10">
      <c r="A11" s="4">
        <v>10</v>
      </c>
      <c r="B11" s="4" t="s">
        <v>1618</v>
      </c>
      <c r="C11" s="4" t="s">
        <v>153</v>
      </c>
      <c r="D11" s="4" t="s">
        <v>1657</v>
      </c>
      <c r="E11" s="4" t="s">
        <v>1658</v>
      </c>
      <c r="F11" s="4" t="s">
        <v>1659</v>
      </c>
      <c r="G11" s="4" t="s">
        <v>1660</v>
      </c>
      <c r="J11" s="4" t="s">
        <v>1964</v>
      </c>
    </row>
    <row r="12" spans="1:10">
      <c r="A12" s="4">
        <v>11</v>
      </c>
      <c r="B12" s="4" t="s">
        <v>1618</v>
      </c>
      <c r="C12" s="4" t="s">
        <v>153</v>
      </c>
      <c r="D12" s="4" t="s">
        <v>1661</v>
      </c>
      <c r="E12" s="4" t="s">
        <v>1662</v>
      </c>
      <c r="F12" s="4" t="s">
        <v>1663</v>
      </c>
      <c r="G12" s="4" t="s">
        <v>1664</v>
      </c>
      <c r="J12" s="4" t="s">
        <v>1964</v>
      </c>
    </row>
    <row r="13" spans="1:10">
      <c r="A13" s="4">
        <v>12</v>
      </c>
      <c r="B13" s="4" t="s">
        <v>1618</v>
      </c>
      <c r="C13" s="4" t="s">
        <v>153</v>
      </c>
      <c r="D13" s="4" t="s">
        <v>1665</v>
      </c>
      <c r="E13" s="4" t="s">
        <v>1666</v>
      </c>
      <c r="F13" s="4" t="s">
        <v>1667</v>
      </c>
      <c r="G13" s="4" t="s">
        <v>1668</v>
      </c>
      <c r="J13" s="4" t="s">
        <v>1964</v>
      </c>
    </row>
    <row r="14" spans="1:10">
      <c r="A14" s="4">
        <v>13</v>
      </c>
      <c r="B14" s="4" t="s">
        <v>1618</v>
      </c>
      <c r="C14" s="4" t="s">
        <v>153</v>
      </c>
      <c r="D14" s="4" t="s">
        <v>1669</v>
      </c>
      <c r="E14" s="4" t="s">
        <v>1670</v>
      </c>
      <c r="F14" s="4" t="s">
        <v>1671</v>
      </c>
      <c r="G14" s="4" t="s">
        <v>1672</v>
      </c>
      <c r="J14" s="4" t="s">
        <v>1964</v>
      </c>
    </row>
    <row r="15" spans="1:10">
      <c r="A15" s="4">
        <v>14</v>
      </c>
      <c r="B15" s="4" t="s">
        <v>1618</v>
      </c>
      <c r="C15" s="4" t="s">
        <v>153</v>
      </c>
      <c r="D15" s="4" t="s">
        <v>1673</v>
      </c>
      <c r="E15" s="4" t="s">
        <v>1674</v>
      </c>
      <c r="F15" s="4" t="s">
        <v>1675</v>
      </c>
      <c r="G15" s="4" t="s">
        <v>1676</v>
      </c>
      <c r="H15" s="4" t="s">
        <v>1677</v>
      </c>
      <c r="J15" s="4" t="s">
        <v>1964</v>
      </c>
    </row>
    <row r="16" spans="1:10">
      <c r="A16" s="4">
        <v>15</v>
      </c>
      <c r="B16" s="4" t="s">
        <v>1618</v>
      </c>
      <c r="C16" s="4" t="s">
        <v>153</v>
      </c>
      <c r="D16" s="4" t="s">
        <v>1678</v>
      </c>
      <c r="E16" s="4" t="s">
        <v>1679</v>
      </c>
      <c r="F16" s="4" t="s">
        <v>1680</v>
      </c>
      <c r="G16" s="4" t="s">
        <v>1681</v>
      </c>
      <c r="J16" s="4" t="s">
        <v>1964</v>
      </c>
    </row>
    <row r="17" spans="1:10">
      <c r="A17" s="4">
        <v>16</v>
      </c>
      <c r="B17" s="4" t="s">
        <v>1618</v>
      </c>
      <c r="C17" s="4" t="s">
        <v>153</v>
      </c>
      <c r="D17" s="4" t="s">
        <v>1682</v>
      </c>
      <c r="E17" s="4" t="s">
        <v>1683</v>
      </c>
      <c r="F17" s="4" t="s">
        <v>1684</v>
      </c>
      <c r="G17" s="4" t="s">
        <v>1685</v>
      </c>
      <c r="J17" s="4" t="s">
        <v>1964</v>
      </c>
    </row>
    <row r="18" spans="1:10">
      <c r="A18" s="4">
        <v>17</v>
      </c>
      <c r="B18" s="4" t="s">
        <v>1618</v>
      </c>
      <c r="C18" s="4" t="s">
        <v>153</v>
      </c>
      <c r="D18" s="4" t="s">
        <v>1686</v>
      </c>
      <c r="E18" s="4" t="s">
        <v>1687</v>
      </c>
      <c r="F18" s="4" t="s">
        <v>1688</v>
      </c>
      <c r="G18" s="4" t="s">
        <v>1689</v>
      </c>
      <c r="J18" s="4" t="s">
        <v>1964</v>
      </c>
    </row>
    <row r="19" spans="1:10">
      <c r="A19" s="4">
        <v>18</v>
      </c>
      <c r="B19" s="4" t="s">
        <v>1618</v>
      </c>
      <c r="C19" s="4" t="s">
        <v>153</v>
      </c>
      <c r="D19" s="4" t="s">
        <v>1690</v>
      </c>
      <c r="E19" s="4" t="s">
        <v>1691</v>
      </c>
      <c r="F19" s="4" t="s">
        <v>1692</v>
      </c>
      <c r="G19" s="4" t="s">
        <v>1693</v>
      </c>
      <c r="J19" s="4" t="s">
        <v>1964</v>
      </c>
    </row>
    <row r="20" spans="1:10">
      <c r="A20" s="4">
        <v>19</v>
      </c>
      <c r="B20" s="4" t="s">
        <v>1618</v>
      </c>
      <c r="C20" s="4" t="s">
        <v>153</v>
      </c>
      <c r="D20" s="4" t="s">
        <v>1694</v>
      </c>
      <c r="E20" s="4" t="s">
        <v>1695</v>
      </c>
      <c r="F20" s="4" t="s">
        <v>1696</v>
      </c>
      <c r="G20" s="4" t="s">
        <v>1697</v>
      </c>
      <c r="J20" s="4" t="s">
        <v>1964</v>
      </c>
    </row>
    <row r="21" spans="1:10">
      <c r="A21" s="4">
        <v>20</v>
      </c>
      <c r="B21" s="4" t="s">
        <v>1618</v>
      </c>
      <c r="C21" s="4" t="s">
        <v>153</v>
      </c>
      <c r="D21" s="4" t="s">
        <v>1698</v>
      </c>
      <c r="E21" s="4" t="s">
        <v>1699</v>
      </c>
      <c r="F21" s="4" t="s">
        <v>1700</v>
      </c>
      <c r="G21" s="4" t="s">
        <v>1660</v>
      </c>
      <c r="H21" s="4" t="s">
        <v>1701</v>
      </c>
      <c r="J21" s="4" t="s">
        <v>1964</v>
      </c>
    </row>
    <row r="22" spans="1:10">
      <c r="A22" s="4">
        <v>21</v>
      </c>
      <c r="B22" s="4" t="s">
        <v>1618</v>
      </c>
      <c r="C22" s="4" t="s">
        <v>153</v>
      </c>
      <c r="D22" s="4" t="s">
        <v>1702</v>
      </c>
      <c r="E22" s="4" t="s">
        <v>1703</v>
      </c>
      <c r="F22" s="4" t="s">
        <v>1704</v>
      </c>
      <c r="G22" s="4" t="s">
        <v>1705</v>
      </c>
      <c r="H22" s="4" t="s">
        <v>1706</v>
      </c>
      <c r="J22" s="4" t="s">
        <v>1964</v>
      </c>
    </row>
    <row r="23" spans="1:10">
      <c r="A23" s="4">
        <v>22</v>
      </c>
      <c r="B23" s="4" t="s">
        <v>1618</v>
      </c>
      <c r="C23" s="4" t="s">
        <v>153</v>
      </c>
      <c r="D23" s="4" t="s">
        <v>1707</v>
      </c>
      <c r="E23" s="4" t="s">
        <v>1703</v>
      </c>
      <c r="F23" s="4" t="s">
        <v>1708</v>
      </c>
      <c r="G23" s="4" t="s">
        <v>1709</v>
      </c>
      <c r="J23" s="4" t="s">
        <v>1964</v>
      </c>
    </row>
    <row r="24" spans="1:10">
      <c r="A24" s="4">
        <v>23</v>
      </c>
      <c r="B24" s="4" t="s">
        <v>1618</v>
      </c>
      <c r="C24" s="4" t="s">
        <v>153</v>
      </c>
      <c r="D24" s="4" t="s">
        <v>1710</v>
      </c>
      <c r="E24" s="4" t="s">
        <v>1703</v>
      </c>
      <c r="F24" s="4" t="s">
        <v>1711</v>
      </c>
      <c r="G24" s="4" t="s">
        <v>1712</v>
      </c>
      <c r="J24" s="4" t="s">
        <v>1964</v>
      </c>
    </row>
    <row r="25" spans="1:10">
      <c r="A25" s="4">
        <v>24</v>
      </c>
      <c r="B25" s="4" t="s">
        <v>1618</v>
      </c>
      <c r="C25" s="4" t="s">
        <v>153</v>
      </c>
      <c r="D25" s="4" t="s">
        <v>1713</v>
      </c>
      <c r="E25" s="4" t="s">
        <v>1714</v>
      </c>
      <c r="F25" s="4" t="s">
        <v>1715</v>
      </c>
      <c r="G25" s="4" t="s">
        <v>1716</v>
      </c>
      <c r="J25" s="4" t="s">
        <v>1964</v>
      </c>
    </row>
    <row r="26" spans="1:10">
      <c r="A26" s="4">
        <v>25</v>
      </c>
      <c r="B26" s="4" t="s">
        <v>1618</v>
      </c>
      <c r="C26" s="4" t="s">
        <v>153</v>
      </c>
      <c r="D26" s="4" t="s">
        <v>1717</v>
      </c>
      <c r="E26" s="4" t="s">
        <v>1718</v>
      </c>
      <c r="F26" s="4" t="s">
        <v>1719</v>
      </c>
      <c r="G26" s="4" t="s">
        <v>1720</v>
      </c>
      <c r="J26" s="4" t="s">
        <v>1964</v>
      </c>
    </row>
    <row r="27" spans="1:10">
      <c r="A27" s="4">
        <v>26</v>
      </c>
      <c r="B27" s="4" t="s">
        <v>1618</v>
      </c>
      <c r="C27" s="4" t="s">
        <v>153</v>
      </c>
      <c r="D27" s="4" t="s">
        <v>1721</v>
      </c>
      <c r="E27" s="4" t="s">
        <v>1722</v>
      </c>
      <c r="F27" s="4" t="s">
        <v>1723</v>
      </c>
      <c r="G27" s="4" t="s">
        <v>1693</v>
      </c>
      <c r="J27" s="4" t="s">
        <v>1964</v>
      </c>
    </row>
    <row r="28" spans="1:10">
      <c r="A28" s="4">
        <v>27</v>
      </c>
      <c r="B28" s="4" t="s">
        <v>1618</v>
      </c>
      <c r="C28" s="4" t="s">
        <v>153</v>
      </c>
      <c r="D28" s="4" t="s">
        <v>1724</v>
      </c>
      <c r="E28" s="4" t="s">
        <v>1725</v>
      </c>
      <c r="F28" s="4" t="s">
        <v>1726</v>
      </c>
      <c r="G28" s="4" t="s">
        <v>1727</v>
      </c>
      <c r="H28" s="4" t="s">
        <v>1728</v>
      </c>
      <c r="J28" s="4" t="s">
        <v>1964</v>
      </c>
    </row>
    <row r="29" spans="1:10">
      <c r="A29" s="4">
        <v>28</v>
      </c>
      <c r="B29" s="4" t="s">
        <v>1618</v>
      </c>
      <c r="C29" s="4" t="s">
        <v>153</v>
      </c>
      <c r="D29" s="4" t="s">
        <v>1729</v>
      </c>
      <c r="E29" s="4" t="s">
        <v>1730</v>
      </c>
      <c r="F29" s="4" t="s">
        <v>1731</v>
      </c>
      <c r="G29" s="4" t="s">
        <v>1732</v>
      </c>
      <c r="J29" s="4" t="s">
        <v>1964</v>
      </c>
    </row>
    <row r="30" spans="1:10">
      <c r="A30" s="4">
        <v>29</v>
      </c>
      <c r="B30" s="4" t="s">
        <v>1618</v>
      </c>
      <c r="C30" s="4" t="s">
        <v>153</v>
      </c>
      <c r="D30" s="4" t="s">
        <v>1733</v>
      </c>
      <c r="E30" s="4" t="s">
        <v>1734</v>
      </c>
      <c r="F30" s="4" t="s">
        <v>1735</v>
      </c>
      <c r="G30" s="4" t="s">
        <v>1676</v>
      </c>
      <c r="J30" s="4" t="s">
        <v>1964</v>
      </c>
    </row>
    <row r="31" spans="1:10">
      <c r="A31" s="4">
        <v>30</v>
      </c>
      <c r="B31" s="4" t="s">
        <v>1618</v>
      </c>
      <c r="C31" s="4" t="s">
        <v>153</v>
      </c>
      <c r="D31" s="4" t="s">
        <v>1736</v>
      </c>
      <c r="E31" s="4" t="s">
        <v>1737</v>
      </c>
      <c r="F31" s="4" t="s">
        <v>1738</v>
      </c>
      <c r="G31" s="4" t="s">
        <v>1739</v>
      </c>
      <c r="H31" s="4" t="s">
        <v>1740</v>
      </c>
      <c r="J31" s="4" t="s">
        <v>1964</v>
      </c>
    </row>
    <row r="32" spans="1:10">
      <c r="A32" s="4">
        <v>31</v>
      </c>
      <c r="B32" s="4" t="s">
        <v>1618</v>
      </c>
      <c r="C32" s="4" t="s">
        <v>153</v>
      </c>
      <c r="D32" s="4" t="s">
        <v>1741</v>
      </c>
      <c r="E32" s="4" t="s">
        <v>1742</v>
      </c>
      <c r="F32" s="4" t="s">
        <v>1743</v>
      </c>
      <c r="G32" s="4" t="s">
        <v>1744</v>
      </c>
      <c r="J32" s="4" t="s">
        <v>1964</v>
      </c>
    </row>
    <row r="33" spans="1:10">
      <c r="A33" s="4">
        <v>32</v>
      </c>
      <c r="B33" s="4" t="s">
        <v>1618</v>
      </c>
      <c r="C33" s="4" t="s">
        <v>153</v>
      </c>
      <c r="D33" s="4" t="s">
        <v>1745</v>
      </c>
      <c r="E33" s="4" t="s">
        <v>1746</v>
      </c>
      <c r="F33" s="4" t="s">
        <v>1747</v>
      </c>
      <c r="G33" s="4" t="s">
        <v>1748</v>
      </c>
      <c r="H33" s="4" t="s">
        <v>1749</v>
      </c>
      <c r="J33" s="4" t="s">
        <v>1964</v>
      </c>
    </row>
    <row r="34" spans="1:10">
      <c r="A34" s="4">
        <v>33</v>
      </c>
      <c r="B34" s="4" t="s">
        <v>1618</v>
      </c>
      <c r="C34" s="4" t="s">
        <v>153</v>
      </c>
      <c r="D34" s="4" t="s">
        <v>1750</v>
      </c>
      <c r="E34" s="4" t="s">
        <v>1751</v>
      </c>
      <c r="F34" s="4" t="s">
        <v>1752</v>
      </c>
      <c r="G34" s="4" t="s">
        <v>1716</v>
      </c>
      <c r="H34" s="4" t="s">
        <v>1753</v>
      </c>
      <c r="J34" s="4" t="s">
        <v>1964</v>
      </c>
    </row>
    <row r="35" spans="1:10">
      <c r="A35" s="4">
        <v>34</v>
      </c>
      <c r="B35" s="4" t="s">
        <v>1618</v>
      </c>
      <c r="C35" s="4" t="s">
        <v>153</v>
      </c>
      <c r="D35" s="4" t="s">
        <v>1754</v>
      </c>
      <c r="E35" s="4" t="s">
        <v>1755</v>
      </c>
      <c r="F35" s="4" t="s">
        <v>1756</v>
      </c>
      <c r="G35" s="4" t="s">
        <v>1757</v>
      </c>
      <c r="J35" s="4" t="s">
        <v>1964</v>
      </c>
    </row>
    <row r="36" spans="1:10">
      <c r="A36" s="4">
        <v>35</v>
      </c>
      <c r="B36" s="4" t="s">
        <v>1618</v>
      </c>
      <c r="C36" s="4" t="s">
        <v>153</v>
      </c>
      <c r="D36" s="4" t="s">
        <v>1758</v>
      </c>
      <c r="E36" s="4" t="s">
        <v>1759</v>
      </c>
      <c r="F36" s="4" t="s">
        <v>1760</v>
      </c>
      <c r="G36" s="4" t="s">
        <v>1716</v>
      </c>
      <c r="J36" s="4" t="s">
        <v>1964</v>
      </c>
    </row>
    <row r="37" spans="1:10">
      <c r="A37" s="4">
        <v>36</v>
      </c>
      <c r="B37" s="4" t="s">
        <v>1618</v>
      </c>
      <c r="C37" s="4" t="s">
        <v>153</v>
      </c>
      <c r="D37" s="4" t="s">
        <v>1761</v>
      </c>
      <c r="E37" s="4" t="s">
        <v>1762</v>
      </c>
      <c r="F37" s="4" t="s">
        <v>1763</v>
      </c>
      <c r="G37" s="4" t="s">
        <v>1744</v>
      </c>
      <c r="J37" s="4" t="s">
        <v>1964</v>
      </c>
    </row>
    <row r="38" spans="1:10">
      <c r="A38" s="4">
        <v>37</v>
      </c>
      <c r="B38" s="4" t="s">
        <v>1618</v>
      </c>
      <c r="C38" s="4" t="s">
        <v>153</v>
      </c>
      <c r="D38" s="4" t="s">
        <v>1764</v>
      </c>
      <c r="E38" s="4" t="s">
        <v>1765</v>
      </c>
      <c r="F38" s="4" t="s">
        <v>1766</v>
      </c>
      <c r="G38" s="4" t="s">
        <v>1767</v>
      </c>
      <c r="J38" s="4" t="s">
        <v>1964</v>
      </c>
    </row>
    <row r="39" spans="1:10">
      <c r="A39" s="4">
        <v>38</v>
      </c>
      <c r="B39" s="4" t="s">
        <v>1618</v>
      </c>
      <c r="C39" s="4" t="s">
        <v>153</v>
      </c>
      <c r="D39" s="4" t="s">
        <v>1768</v>
      </c>
      <c r="E39" s="4" t="s">
        <v>1769</v>
      </c>
      <c r="F39" s="4" t="s">
        <v>1770</v>
      </c>
      <c r="G39" s="4" t="s">
        <v>1771</v>
      </c>
      <c r="J39" s="4" t="s">
        <v>1964</v>
      </c>
    </row>
    <row r="40" spans="1:10">
      <c r="A40" s="4">
        <v>39</v>
      </c>
      <c r="B40" s="4" t="s">
        <v>1618</v>
      </c>
      <c r="C40" s="4" t="s">
        <v>153</v>
      </c>
      <c r="D40" s="4" t="s">
        <v>1772</v>
      </c>
      <c r="E40" s="4" t="s">
        <v>1773</v>
      </c>
      <c r="F40" s="4" t="s">
        <v>1774</v>
      </c>
      <c r="G40" s="4" t="s">
        <v>1775</v>
      </c>
      <c r="H40" s="4" t="s">
        <v>1776</v>
      </c>
      <c r="J40" s="4" t="s">
        <v>1964</v>
      </c>
    </row>
    <row r="41" spans="1:10">
      <c r="A41" s="4">
        <v>40</v>
      </c>
      <c r="B41" s="4" t="s">
        <v>1618</v>
      </c>
      <c r="C41" s="4" t="s">
        <v>153</v>
      </c>
      <c r="D41" s="4" t="s">
        <v>1777</v>
      </c>
      <c r="E41" s="4" t="s">
        <v>1778</v>
      </c>
      <c r="F41" s="4" t="s">
        <v>1779</v>
      </c>
      <c r="G41" s="4" t="s">
        <v>1780</v>
      </c>
      <c r="J41" s="4" t="s">
        <v>1964</v>
      </c>
    </row>
    <row r="42" spans="1:10">
      <c r="A42" s="4">
        <v>41</v>
      </c>
      <c r="B42" s="4" t="s">
        <v>1618</v>
      </c>
      <c r="C42" s="4" t="s">
        <v>153</v>
      </c>
      <c r="D42" s="4" t="s">
        <v>1781</v>
      </c>
      <c r="E42" s="4" t="s">
        <v>1782</v>
      </c>
      <c r="F42" s="4" t="s">
        <v>1783</v>
      </c>
      <c r="G42" s="4" t="s">
        <v>1784</v>
      </c>
      <c r="J42" s="4" t="s">
        <v>1964</v>
      </c>
    </row>
    <row r="43" spans="1:10">
      <c r="A43" s="4">
        <v>42</v>
      </c>
      <c r="B43" s="4" t="s">
        <v>1618</v>
      </c>
      <c r="C43" s="4" t="s">
        <v>153</v>
      </c>
      <c r="D43" s="4" t="s">
        <v>1785</v>
      </c>
      <c r="E43" s="4" t="s">
        <v>1786</v>
      </c>
      <c r="F43" s="4" t="s">
        <v>1787</v>
      </c>
      <c r="G43" s="4" t="s">
        <v>1788</v>
      </c>
      <c r="H43" s="4" t="s">
        <v>1789</v>
      </c>
      <c r="J43" s="4" t="s">
        <v>1964</v>
      </c>
    </row>
    <row r="44" spans="1:10">
      <c r="A44" s="4">
        <v>43</v>
      </c>
      <c r="B44" s="4" t="s">
        <v>1618</v>
      </c>
      <c r="C44" s="4" t="s">
        <v>153</v>
      </c>
      <c r="D44" s="4" t="s">
        <v>1790</v>
      </c>
      <c r="E44" s="4" t="s">
        <v>1791</v>
      </c>
      <c r="F44" s="4" t="s">
        <v>1792</v>
      </c>
      <c r="G44" s="4" t="s">
        <v>1793</v>
      </c>
      <c r="J44" s="4" t="s">
        <v>1964</v>
      </c>
    </row>
    <row r="45" spans="1:10">
      <c r="A45" s="4">
        <v>44</v>
      </c>
      <c r="B45" s="4" t="s">
        <v>1618</v>
      </c>
      <c r="C45" s="4" t="s">
        <v>153</v>
      </c>
      <c r="D45" s="4" t="s">
        <v>1794</v>
      </c>
      <c r="E45" s="4" t="s">
        <v>1795</v>
      </c>
      <c r="F45" s="4" t="s">
        <v>1796</v>
      </c>
      <c r="G45" s="4" t="s">
        <v>1797</v>
      </c>
      <c r="J45" s="4" t="s">
        <v>1964</v>
      </c>
    </row>
    <row r="46" spans="1:10">
      <c r="A46" s="4">
        <v>45</v>
      </c>
      <c r="B46" s="4" t="s">
        <v>1618</v>
      </c>
      <c r="C46" s="4" t="s">
        <v>153</v>
      </c>
      <c r="D46" s="4" t="s">
        <v>1798</v>
      </c>
      <c r="E46" s="4" t="s">
        <v>1799</v>
      </c>
      <c r="F46" s="4" t="s">
        <v>1800</v>
      </c>
      <c r="G46" s="4" t="s">
        <v>1801</v>
      </c>
      <c r="J46" s="4" t="s">
        <v>1964</v>
      </c>
    </row>
    <row r="47" spans="1:10">
      <c r="A47" s="4">
        <v>46</v>
      </c>
      <c r="B47" s="4" t="s">
        <v>1618</v>
      </c>
      <c r="C47" s="4" t="s">
        <v>153</v>
      </c>
      <c r="D47" s="4" t="s">
        <v>1802</v>
      </c>
      <c r="E47" s="4" t="s">
        <v>1803</v>
      </c>
      <c r="F47" s="4" t="s">
        <v>1804</v>
      </c>
      <c r="G47" s="4" t="s">
        <v>1805</v>
      </c>
      <c r="J47" s="4" t="s">
        <v>1964</v>
      </c>
    </row>
    <row r="48" spans="1:10">
      <c r="A48" s="4">
        <v>47</v>
      </c>
      <c r="B48" s="4" t="s">
        <v>1618</v>
      </c>
      <c r="C48" s="4" t="s">
        <v>153</v>
      </c>
      <c r="D48" s="4" t="s">
        <v>1806</v>
      </c>
      <c r="E48" s="4" t="s">
        <v>1807</v>
      </c>
      <c r="F48" s="4" t="s">
        <v>1808</v>
      </c>
      <c r="G48" s="4" t="s">
        <v>1809</v>
      </c>
      <c r="J48" s="4" t="s">
        <v>1964</v>
      </c>
    </row>
    <row r="49" spans="1:10">
      <c r="A49" s="4">
        <v>48</v>
      </c>
      <c r="B49" s="4" t="s">
        <v>1618</v>
      </c>
      <c r="C49" s="4" t="s">
        <v>153</v>
      </c>
      <c r="D49" s="4" t="s">
        <v>1810</v>
      </c>
      <c r="E49" s="4" t="s">
        <v>1811</v>
      </c>
      <c r="F49" s="4" t="s">
        <v>1812</v>
      </c>
      <c r="G49" s="4" t="s">
        <v>1771</v>
      </c>
      <c r="J49" s="4" t="s">
        <v>1964</v>
      </c>
    </row>
    <row r="50" spans="1:10">
      <c r="A50" s="4">
        <v>49</v>
      </c>
      <c r="B50" s="4" t="s">
        <v>1618</v>
      </c>
      <c r="C50" s="4" t="s">
        <v>153</v>
      </c>
      <c r="D50" s="4" t="s">
        <v>1813</v>
      </c>
      <c r="E50" s="4" t="s">
        <v>1814</v>
      </c>
      <c r="F50" s="4" t="s">
        <v>1815</v>
      </c>
      <c r="G50" s="4" t="s">
        <v>1816</v>
      </c>
      <c r="J50" s="4" t="s">
        <v>1964</v>
      </c>
    </row>
    <row r="51" spans="1:10">
      <c r="A51" s="4">
        <v>50</v>
      </c>
      <c r="B51" s="4" t="s">
        <v>1618</v>
      </c>
      <c r="C51" s="4" t="s">
        <v>153</v>
      </c>
      <c r="D51" s="4" t="s">
        <v>1817</v>
      </c>
      <c r="E51" s="4" t="s">
        <v>1818</v>
      </c>
      <c r="F51" s="4" t="s">
        <v>1819</v>
      </c>
      <c r="G51" s="4" t="s">
        <v>1820</v>
      </c>
      <c r="J51" s="4" t="s">
        <v>1964</v>
      </c>
    </row>
    <row r="52" spans="1:10">
      <c r="A52" s="4">
        <v>51</v>
      </c>
      <c r="B52" s="4" t="s">
        <v>1618</v>
      </c>
      <c r="C52" s="4" t="s">
        <v>153</v>
      </c>
      <c r="D52" s="4" t="s">
        <v>1821</v>
      </c>
      <c r="E52" s="4" t="s">
        <v>1822</v>
      </c>
      <c r="F52" s="4" t="s">
        <v>1823</v>
      </c>
      <c r="G52" s="4" t="s">
        <v>1630</v>
      </c>
      <c r="J52" s="4" t="s">
        <v>1964</v>
      </c>
    </row>
    <row r="53" spans="1:10">
      <c r="A53" s="4">
        <v>52</v>
      </c>
      <c r="B53" s="4" t="s">
        <v>1618</v>
      </c>
      <c r="C53" s="4" t="s">
        <v>153</v>
      </c>
      <c r="D53" s="4" t="s">
        <v>1824</v>
      </c>
      <c r="E53" s="4" t="s">
        <v>1825</v>
      </c>
      <c r="F53" s="4" t="s">
        <v>1826</v>
      </c>
      <c r="G53" s="4" t="s">
        <v>1630</v>
      </c>
      <c r="J53" s="4" t="s">
        <v>1964</v>
      </c>
    </row>
    <row r="54" spans="1:10">
      <c r="A54" s="4">
        <v>53</v>
      </c>
      <c r="B54" s="4" t="s">
        <v>1618</v>
      </c>
      <c r="C54" s="4" t="s">
        <v>153</v>
      </c>
      <c r="D54" s="4" t="s">
        <v>1827</v>
      </c>
      <c r="E54" s="4" t="s">
        <v>1828</v>
      </c>
      <c r="F54" s="4" t="s">
        <v>1829</v>
      </c>
      <c r="G54" s="4" t="s">
        <v>1830</v>
      </c>
      <c r="H54" s="4" t="s">
        <v>1831</v>
      </c>
      <c r="J54" s="4" t="s">
        <v>1964</v>
      </c>
    </row>
    <row r="55" spans="1:10">
      <c r="A55" s="4">
        <v>54</v>
      </c>
      <c r="B55" s="4" t="s">
        <v>1618</v>
      </c>
      <c r="C55" s="4" t="s">
        <v>153</v>
      </c>
      <c r="D55" s="4" t="s">
        <v>1832</v>
      </c>
      <c r="E55" s="4" t="s">
        <v>1833</v>
      </c>
      <c r="F55" s="4" t="s">
        <v>1834</v>
      </c>
      <c r="G55" s="4" t="s">
        <v>1835</v>
      </c>
      <c r="J55" s="4" t="s">
        <v>1964</v>
      </c>
    </row>
    <row r="56" spans="1:10">
      <c r="A56" s="4">
        <v>55</v>
      </c>
      <c r="B56" s="4" t="s">
        <v>1618</v>
      </c>
      <c r="C56" s="4" t="s">
        <v>153</v>
      </c>
      <c r="D56" s="4" t="s">
        <v>1836</v>
      </c>
      <c r="E56" s="4" t="s">
        <v>1837</v>
      </c>
      <c r="F56" s="4" t="s">
        <v>1838</v>
      </c>
      <c r="G56" s="4" t="s">
        <v>1689</v>
      </c>
      <c r="J56" s="4" t="s">
        <v>1964</v>
      </c>
    </row>
    <row r="57" spans="1:10">
      <c r="A57" s="4">
        <v>56</v>
      </c>
      <c r="B57" s="4" t="s">
        <v>1618</v>
      </c>
      <c r="C57" s="4" t="s">
        <v>153</v>
      </c>
      <c r="D57" s="4" t="s">
        <v>1839</v>
      </c>
      <c r="E57" s="4" t="s">
        <v>1840</v>
      </c>
      <c r="F57" s="4" t="s">
        <v>1841</v>
      </c>
      <c r="G57" s="4" t="s">
        <v>1816</v>
      </c>
      <c r="J57" s="4" t="s">
        <v>1964</v>
      </c>
    </row>
    <row r="58" spans="1:10">
      <c r="A58" s="4">
        <v>57</v>
      </c>
      <c r="B58" s="4" t="s">
        <v>1618</v>
      </c>
      <c r="C58" s="4" t="s">
        <v>153</v>
      </c>
      <c r="D58" s="4" t="s">
        <v>1842</v>
      </c>
      <c r="E58" s="4" t="s">
        <v>1843</v>
      </c>
      <c r="F58" s="4" t="s">
        <v>1844</v>
      </c>
      <c r="G58" s="4" t="s">
        <v>1835</v>
      </c>
      <c r="J58" s="4" t="s">
        <v>1964</v>
      </c>
    </row>
    <row r="59" spans="1:10">
      <c r="A59" s="4">
        <v>58</v>
      </c>
      <c r="B59" s="4" t="s">
        <v>1618</v>
      </c>
      <c r="C59" s="4" t="s">
        <v>153</v>
      </c>
      <c r="D59" s="4" t="s">
        <v>1845</v>
      </c>
      <c r="E59" s="4" t="s">
        <v>1846</v>
      </c>
      <c r="F59" s="4" t="s">
        <v>1847</v>
      </c>
      <c r="G59" s="4" t="s">
        <v>1820</v>
      </c>
      <c r="H59" s="4" t="s">
        <v>1848</v>
      </c>
      <c r="J59" s="4" t="s">
        <v>1964</v>
      </c>
    </row>
    <row r="60" spans="1:10">
      <c r="A60" s="4">
        <v>59</v>
      </c>
      <c r="B60" s="4" t="s">
        <v>1618</v>
      </c>
      <c r="C60" s="4" t="s">
        <v>153</v>
      </c>
      <c r="D60" s="4" t="s">
        <v>1849</v>
      </c>
      <c r="E60" s="4" t="s">
        <v>1850</v>
      </c>
      <c r="F60" s="4" t="s">
        <v>1851</v>
      </c>
      <c r="G60" s="4" t="s">
        <v>1775</v>
      </c>
      <c r="J60" s="4" t="s">
        <v>1964</v>
      </c>
    </row>
    <row r="61" spans="1:10">
      <c r="A61" s="4">
        <v>60</v>
      </c>
      <c r="B61" s="4" t="s">
        <v>1618</v>
      </c>
      <c r="C61" s="4" t="s">
        <v>153</v>
      </c>
      <c r="D61" s="4" t="s">
        <v>1852</v>
      </c>
      <c r="E61" s="4" t="s">
        <v>1853</v>
      </c>
      <c r="F61" s="4" t="s">
        <v>1854</v>
      </c>
      <c r="G61" s="4" t="s">
        <v>1855</v>
      </c>
      <c r="J61" s="4" t="s">
        <v>1964</v>
      </c>
    </row>
    <row r="62" spans="1:10">
      <c r="A62" s="4">
        <v>61</v>
      </c>
      <c r="B62" s="4" t="s">
        <v>1618</v>
      </c>
      <c r="C62" s="4" t="s">
        <v>153</v>
      </c>
      <c r="D62" s="4" t="s">
        <v>1856</v>
      </c>
      <c r="E62" s="4" t="s">
        <v>1857</v>
      </c>
      <c r="F62" s="4" t="s">
        <v>1858</v>
      </c>
      <c r="G62" s="4" t="s">
        <v>1689</v>
      </c>
      <c r="H62" s="4" t="s">
        <v>1859</v>
      </c>
      <c r="J62" s="4" t="s">
        <v>1964</v>
      </c>
    </row>
    <row r="63" spans="1:10">
      <c r="A63" s="4">
        <v>62</v>
      </c>
      <c r="B63" s="4" t="s">
        <v>1618</v>
      </c>
      <c r="C63" s="4" t="s">
        <v>153</v>
      </c>
      <c r="D63" s="4" t="s">
        <v>1860</v>
      </c>
      <c r="E63" s="4" t="s">
        <v>1861</v>
      </c>
      <c r="F63" s="4" t="s">
        <v>1862</v>
      </c>
      <c r="G63" s="4" t="s">
        <v>1685</v>
      </c>
      <c r="J63" s="4" t="s">
        <v>1964</v>
      </c>
    </row>
    <row r="64" spans="1:10">
      <c r="A64" s="4">
        <v>63</v>
      </c>
      <c r="B64" s="4" t="s">
        <v>1618</v>
      </c>
      <c r="C64" s="4" t="s">
        <v>153</v>
      </c>
      <c r="D64" s="4" t="s">
        <v>1863</v>
      </c>
      <c r="E64" s="4" t="s">
        <v>1864</v>
      </c>
      <c r="F64" s="4" t="s">
        <v>1865</v>
      </c>
      <c r="G64" s="4" t="s">
        <v>1767</v>
      </c>
      <c r="J64" s="4" t="s">
        <v>1964</v>
      </c>
    </row>
    <row r="65" spans="1:10">
      <c r="A65" s="4">
        <v>64</v>
      </c>
      <c r="B65" s="4" t="s">
        <v>1618</v>
      </c>
      <c r="C65" s="4" t="s">
        <v>153</v>
      </c>
      <c r="D65" s="4" t="s">
        <v>1866</v>
      </c>
      <c r="E65" s="4" t="s">
        <v>1867</v>
      </c>
      <c r="F65" s="4" t="s">
        <v>1868</v>
      </c>
      <c r="G65" s="4" t="s">
        <v>1869</v>
      </c>
      <c r="J65" s="4" t="s">
        <v>1964</v>
      </c>
    </row>
    <row r="66" spans="1:10">
      <c r="A66" s="4">
        <v>65</v>
      </c>
      <c r="B66" s="4" t="s">
        <v>1618</v>
      </c>
      <c r="C66" s="4" t="s">
        <v>153</v>
      </c>
      <c r="D66" s="4" t="s">
        <v>1870</v>
      </c>
      <c r="E66" s="4" t="s">
        <v>1871</v>
      </c>
      <c r="F66" s="4" t="s">
        <v>1872</v>
      </c>
      <c r="G66" s="4" t="s">
        <v>1647</v>
      </c>
      <c r="H66" s="4" t="s">
        <v>1873</v>
      </c>
      <c r="J66" s="4" t="s">
        <v>1964</v>
      </c>
    </row>
    <row r="67" spans="1:10">
      <c r="A67" s="4">
        <v>66</v>
      </c>
      <c r="B67" s="4" t="s">
        <v>1618</v>
      </c>
      <c r="C67" s="4" t="s">
        <v>153</v>
      </c>
      <c r="D67" s="4" t="s">
        <v>1874</v>
      </c>
      <c r="E67" s="4" t="s">
        <v>1875</v>
      </c>
      <c r="F67" s="4" t="s">
        <v>1876</v>
      </c>
      <c r="G67" s="4" t="s">
        <v>1877</v>
      </c>
      <c r="J67" s="4" t="s">
        <v>1964</v>
      </c>
    </row>
    <row r="68" spans="1:10">
      <c r="A68" s="4">
        <v>67</v>
      </c>
      <c r="B68" s="4" t="s">
        <v>1618</v>
      </c>
      <c r="C68" s="4" t="s">
        <v>153</v>
      </c>
      <c r="D68" s="4" t="s">
        <v>1878</v>
      </c>
      <c r="E68" s="4" t="s">
        <v>1879</v>
      </c>
      <c r="F68" s="4" t="s">
        <v>1880</v>
      </c>
      <c r="G68" s="4" t="s">
        <v>1689</v>
      </c>
      <c r="H68" s="4" t="s">
        <v>1881</v>
      </c>
      <c r="J68" s="4" t="s">
        <v>1964</v>
      </c>
    </row>
    <row r="69" spans="1:10">
      <c r="A69" s="4">
        <v>68</v>
      </c>
      <c r="B69" s="4" t="s">
        <v>1618</v>
      </c>
      <c r="C69" s="4" t="s">
        <v>153</v>
      </c>
      <c r="D69" s="4" t="s">
        <v>1882</v>
      </c>
      <c r="E69" s="4" t="s">
        <v>1883</v>
      </c>
      <c r="F69" s="4" t="s">
        <v>1884</v>
      </c>
      <c r="G69" s="4" t="s">
        <v>1647</v>
      </c>
      <c r="H69" s="4" t="s">
        <v>1885</v>
      </c>
      <c r="J69" s="4" t="s">
        <v>1964</v>
      </c>
    </row>
    <row r="70" spans="1:10">
      <c r="A70" s="4">
        <v>69</v>
      </c>
      <c r="B70" s="4" t="s">
        <v>1618</v>
      </c>
      <c r="C70" s="4" t="s">
        <v>153</v>
      </c>
      <c r="D70" s="4" t="s">
        <v>1886</v>
      </c>
      <c r="E70" s="4" t="s">
        <v>1887</v>
      </c>
      <c r="F70" s="4" t="s">
        <v>1888</v>
      </c>
      <c r="G70" s="4" t="s">
        <v>1889</v>
      </c>
      <c r="H70" s="4" t="s">
        <v>1890</v>
      </c>
      <c r="J70" s="4" t="s">
        <v>1964</v>
      </c>
    </row>
    <row r="71" spans="1:10">
      <c r="A71" s="4">
        <v>70</v>
      </c>
      <c r="B71" s="4" t="s">
        <v>1618</v>
      </c>
      <c r="C71" s="4" t="s">
        <v>153</v>
      </c>
      <c r="D71" s="4" t="s">
        <v>1891</v>
      </c>
      <c r="E71" s="4" t="s">
        <v>1892</v>
      </c>
      <c r="F71" s="4" t="s">
        <v>1893</v>
      </c>
      <c r="G71" s="4" t="s">
        <v>1748</v>
      </c>
      <c r="J71" s="4" t="s">
        <v>1964</v>
      </c>
    </row>
    <row r="72" spans="1:10">
      <c r="A72" s="4">
        <v>71</v>
      </c>
      <c r="B72" s="4" t="s">
        <v>1618</v>
      </c>
      <c r="C72" s="4" t="s">
        <v>153</v>
      </c>
      <c r="D72" s="4" t="s">
        <v>1894</v>
      </c>
      <c r="E72" s="4" t="s">
        <v>1895</v>
      </c>
      <c r="F72" s="4" t="s">
        <v>1896</v>
      </c>
      <c r="G72" s="4" t="s">
        <v>1820</v>
      </c>
      <c r="J72" s="4" t="s">
        <v>1964</v>
      </c>
    </row>
    <row r="73" spans="1:10">
      <c r="A73" s="4">
        <v>72</v>
      </c>
      <c r="B73" s="4" t="s">
        <v>1618</v>
      </c>
      <c r="C73" s="4" t="s">
        <v>153</v>
      </c>
      <c r="D73" s="4" t="s">
        <v>1897</v>
      </c>
      <c r="E73" s="4" t="s">
        <v>1898</v>
      </c>
      <c r="F73" s="4" t="s">
        <v>1899</v>
      </c>
      <c r="G73" s="4" t="s">
        <v>1835</v>
      </c>
      <c r="H73" s="4" t="s">
        <v>1900</v>
      </c>
      <c r="J73" s="4" t="s">
        <v>1964</v>
      </c>
    </row>
    <row r="74" spans="1:10">
      <c r="A74" s="4">
        <v>73</v>
      </c>
      <c r="B74" s="4" t="s">
        <v>1618</v>
      </c>
      <c r="C74" s="4" t="s">
        <v>153</v>
      </c>
      <c r="D74" s="4" t="s">
        <v>1901</v>
      </c>
      <c r="E74" s="4" t="s">
        <v>1902</v>
      </c>
      <c r="F74" s="4" t="s">
        <v>1903</v>
      </c>
      <c r="G74" s="4" t="s">
        <v>1904</v>
      </c>
      <c r="J74" s="4" t="s">
        <v>1964</v>
      </c>
    </row>
    <row r="75" spans="1:10">
      <c r="A75" s="4">
        <v>74</v>
      </c>
      <c r="B75" s="4" t="s">
        <v>1618</v>
      </c>
      <c r="C75" s="4" t="s">
        <v>153</v>
      </c>
      <c r="D75" s="4" t="s">
        <v>1905</v>
      </c>
      <c r="E75" s="4" t="s">
        <v>1906</v>
      </c>
      <c r="F75" s="4" t="s">
        <v>1907</v>
      </c>
      <c r="G75" s="4" t="s">
        <v>1908</v>
      </c>
      <c r="J75" s="4" t="s">
        <v>1964</v>
      </c>
    </row>
    <row r="76" spans="1:10">
      <c r="A76" s="4">
        <v>75</v>
      </c>
      <c r="B76" s="4" t="s">
        <v>1618</v>
      </c>
      <c r="C76" s="4" t="s">
        <v>153</v>
      </c>
      <c r="D76" s="4" t="s">
        <v>1909</v>
      </c>
      <c r="E76" s="4" t="s">
        <v>1910</v>
      </c>
      <c r="F76" s="4" t="s">
        <v>1911</v>
      </c>
      <c r="G76" s="4" t="s">
        <v>1855</v>
      </c>
      <c r="J76" s="4" t="s">
        <v>1964</v>
      </c>
    </row>
    <row r="77" spans="1:10">
      <c r="A77" s="4">
        <v>76</v>
      </c>
      <c r="B77" s="4" t="s">
        <v>1618</v>
      </c>
      <c r="C77" s="4" t="s">
        <v>153</v>
      </c>
      <c r="D77" s="4" t="s">
        <v>1912</v>
      </c>
      <c r="E77" s="4" t="s">
        <v>1913</v>
      </c>
      <c r="F77" s="4" t="s">
        <v>1914</v>
      </c>
      <c r="G77" s="4" t="s">
        <v>1660</v>
      </c>
      <c r="H77" s="4" t="s">
        <v>1915</v>
      </c>
      <c r="J77" s="4" t="s">
        <v>1964</v>
      </c>
    </row>
    <row r="78" spans="1:10">
      <c r="A78" s="4">
        <v>77</v>
      </c>
      <c r="B78" s="4" t="s">
        <v>1618</v>
      </c>
      <c r="C78" s="4" t="s">
        <v>153</v>
      </c>
      <c r="D78" s="4" t="s">
        <v>1916</v>
      </c>
      <c r="E78" s="4" t="s">
        <v>1917</v>
      </c>
      <c r="F78" s="4" t="s">
        <v>1918</v>
      </c>
      <c r="G78" s="4" t="s">
        <v>1919</v>
      </c>
      <c r="J78" s="4" t="s">
        <v>1964</v>
      </c>
    </row>
    <row r="79" spans="1:10">
      <c r="A79" s="4">
        <v>78</v>
      </c>
      <c r="B79" s="4" t="s">
        <v>1618</v>
      </c>
      <c r="C79" s="4" t="s">
        <v>153</v>
      </c>
      <c r="D79" s="4" t="s">
        <v>1920</v>
      </c>
      <c r="E79" s="4" t="s">
        <v>1921</v>
      </c>
      <c r="F79" s="4" t="s">
        <v>1922</v>
      </c>
      <c r="G79" s="4" t="s">
        <v>1720</v>
      </c>
      <c r="J79" s="4" t="s">
        <v>1964</v>
      </c>
    </row>
    <row r="80" spans="1:10">
      <c r="A80" s="4">
        <v>79</v>
      </c>
      <c r="B80" s="4" t="s">
        <v>1618</v>
      </c>
      <c r="C80" s="4" t="s">
        <v>153</v>
      </c>
      <c r="D80" s="4" t="s">
        <v>1923</v>
      </c>
      <c r="E80" s="4" t="s">
        <v>1924</v>
      </c>
      <c r="F80" s="4" t="s">
        <v>1925</v>
      </c>
      <c r="G80" s="4" t="s">
        <v>1926</v>
      </c>
      <c r="H80" s="4" t="s">
        <v>1848</v>
      </c>
      <c r="J80" s="4" t="s">
        <v>1964</v>
      </c>
    </row>
    <row r="81" spans="1:10">
      <c r="A81" s="4">
        <v>80</v>
      </c>
      <c r="B81" s="4" t="s">
        <v>1618</v>
      </c>
      <c r="C81" s="4" t="s">
        <v>153</v>
      </c>
      <c r="D81" s="4" t="s">
        <v>1927</v>
      </c>
      <c r="E81" s="4" t="s">
        <v>1928</v>
      </c>
      <c r="F81" s="4" t="s">
        <v>1929</v>
      </c>
      <c r="G81" s="4" t="s">
        <v>1757</v>
      </c>
      <c r="J81" s="4" t="s">
        <v>1964</v>
      </c>
    </row>
    <row r="82" spans="1:10">
      <c r="A82" s="4">
        <v>81</v>
      </c>
      <c r="B82" s="4" t="s">
        <v>1618</v>
      </c>
      <c r="C82" s="4" t="s">
        <v>153</v>
      </c>
      <c r="D82" s="4" t="s">
        <v>1930</v>
      </c>
      <c r="E82" s="4" t="s">
        <v>1931</v>
      </c>
      <c r="F82" s="4" t="s">
        <v>1932</v>
      </c>
      <c r="G82" s="4" t="s">
        <v>1835</v>
      </c>
      <c r="J82" s="4" t="s">
        <v>1964</v>
      </c>
    </row>
    <row r="83" spans="1:10">
      <c r="A83" s="4">
        <v>82</v>
      </c>
      <c r="B83" s="4" t="s">
        <v>1618</v>
      </c>
      <c r="C83" s="4" t="s">
        <v>153</v>
      </c>
      <c r="D83" s="4" t="s">
        <v>1933</v>
      </c>
      <c r="E83" s="4" t="s">
        <v>1934</v>
      </c>
      <c r="F83" s="4" t="s">
        <v>1935</v>
      </c>
      <c r="G83" s="4" t="s">
        <v>1709</v>
      </c>
      <c r="J83" s="4" t="s">
        <v>1964</v>
      </c>
    </row>
    <row r="84" spans="1:10">
      <c r="A84" s="4">
        <v>83</v>
      </c>
      <c r="B84" s="4" t="s">
        <v>1618</v>
      </c>
      <c r="C84" s="4" t="s">
        <v>153</v>
      </c>
      <c r="D84" s="4" t="s">
        <v>1936</v>
      </c>
      <c r="E84" s="4" t="s">
        <v>1937</v>
      </c>
      <c r="F84" s="4" t="s">
        <v>1938</v>
      </c>
      <c r="G84" s="4" t="s">
        <v>1939</v>
      </c>
      <c r="J84" s="4" t="s">
        <v>1964</v>
      </c>
    </row>
    <row r="85" spans="1:10">
      <c r="A85" s="4">
        <v>84</v>
      </c>
      <c r="B85" s="4" t="s">
        <v>1618</v>
      </c>
      <c r="C85" s="4" t="s">
        <v>153</v>
      </c>
      <c r="D85" s="4" t="s">
        <v>1940</v>
      </c>
      <c r="E85" s="4" t="s">
        <v>1941</v>
      </c>
      <c r="F85" s="4" t="s">
        <v>1942</v>
      </c>
      <c r="G85" s="4" t="s">
        <v>1943</v>
      </c>
      <c r="J85" s="4" t="s">
        <v>1964</v>
      </c>
    </row>
    <row r="86" spans="1:10">
      <c r="A86" s="4">
        <v>85</v>
      </c>
      <c r="B86" s="4" t="s">
        <v>1618</v>
      </c>
      <c r="C86" s="4" t="s">
        <v>153</v>
      </c>
      <c r="D86" s="4" t="s">
        <v>1944</v>
      </c>
      <c r="E86" s="4" t="s">
        <v>1945</v>
      </c>
      <c r="F86" s="4" t="s">
        <v>1946</v>
      </c>
      <c r="G86" s="4" t="s">
        <v>1943</v>
      </c>
      <c r="J86" s="4" t="s">
        <v>1964</v>
      </c>
    </row>
    <row r="87" spans="1:10">
      <c r="A87" s="4">
        <v>86</v>
      </c>
      <c r="B87" s="4" t="s">
        <v>1618</v>
      </c>
      <c r="C87" s="4" t="s">
        <v>153</v>
      </c>
      <c r="D87" s="4" t="s">
        <v>1947</v>
      </c>
      <c r="E87" s="4" t="s">
        <v>1948</v>
      </c>
      <c r="F87" s="4" t="s">
        <v>1949</v>
      </c>
      <c r="G87" s="4" t="s">
        <v>1943</v>
      </c>
      <c r="J87" s="4" t="s">
        <v>1964</v>
      </c>
    </row>
    <row r="88" spans="1:10">
      <c r="A88" s="4">
        <v>87</v>
      </c>
      <c r="B88" s="4" t="s">
        <v>1618</v>
      </c>
      <c r="C88" s="4" t="s">
        <v>153</v>
      </c>
      <c r="D88" s="4" t="s">
        <v>1950</v>
      </c>
      <c r="E88" s="4" t="s">
        <v>1951</v>
      </c>
      <c r="F88" s="4" t="s">
        <v>1952</v>
      </c>
      <c r="G88" s="4" t="s">
        <v>1775</v>
      </c>
      <c r="J88" s="4" t="s">
        <v>1964</v>
      </c>
    </row>
    <row r="89" spans="1:10">
      <c r="A89" s="4">
        <v>88</v>
      </c>
      <c r="B89" s="4" t="s">
        <v>1618</v>
      </c>
      <c r="C89" s="4" t="s">
        <v>153</v>
      </c>
      <c r="D89" s="4" t="s">
        <v>1953</v>
      </c>
      <c r="E89" s="4" t="s">
        <v>1954</v>
      </c>
      <c r="F89" s="4" t="s">
        <v>1955</v>
      </c>
      <c r="G89" s="4" t="s">
        <v>1926</v>
      </c>
      <c r="J89" s="4" t="s">
        <v>1964</v>
      </c>
    </row>
    <row r="90" spans="1:10">
      <c r="A90" s="4">
        <v>89</v>
      </c>
      <c r="B90" s="4" t="s">
        <v>1618</v>
      </c>
      <c r="C90" s="4" t="s">
        <v>153</v>
      </c>
      <c r="D90" s="4" t="s">
        <v>1956</v>
      </c>
      <c r="E90" s="4" t="s">
        <v>1957</v>
      </c>
      <c r="F90" s="4" t="s">
        <v>1955</v>
      </c>
      <c r="G90" s="4" t="s">
        <v>1958</v>
      </c>
      <c r="H90" s="4" t="s">
        <v>1959</v>
      </c>
      <c r="J90" s="4" t="s">
        <v>1964</v>
      </c>
    </row>
    <row r="91" spans="1:10">
      <c r="A91" s="4">
        <v>90</v>
      </c>
      <c r="B91" s="4" t="s">
        <v>1618</v>
      </c>
      <c r="C91" s="4" t="s">
        <v>153</v>
      </c>
      <c r="D91" s="4" t="s">
        <v>1960</v>
      </c>
      <c r="E91" s="4" t="s">
        <v>1961</v>
      </c>
      <c r="F91" s="4" t="s">
        <v>1962</v>
      </c>
      <c r="G91" s="4" t="s">
        <v>1963</v>
      </c>
      <c r="J91" s="4" t="s">
        <v>1964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497" hidden="1" customWidth="1"/>
    <col min="18" max="18" width="14.42578125" style="317" hidden="1" customWidth="1"/>
    <col min="19" max="22" width="9.140625" style="493"/>
    <col min="23" max="16384" width="9.1406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5">
      <c r="A4" s="130"/>
      <c r="B4" s="35"/>
      <c r="C4" s="355"/>
      <c r="D4" s="726" t="s">
        <v>445</v>
      </c>
      <c r="E4" s="727"/>
      <c r="F4" s="727"/>
      <c r="G4" s="727"/>
      <c r="H4" s="728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9"/>
      <c r="E6" s="729"/>
      <c r="F6" s="730" t="s">
        <v>87</v>
      </c>
      <c r="G6" s="730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17" t="s">
        <v>18</v>
      </c>
      <c r="E8" s="717"/>
      <c r="F8" s="717" t="s">
        <v>446</v>
      </c>
      <c r="G8" s="717"/>
      <c r="H8" s="717"/>
      <c r="I8" s="731" t="s">
        <v>447</v>
      </c>
      <c r="J8" s="731"/>
      <c r="K8" s="731"/>
      <c r="L8" s="731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2" t="s">
        <v>95</v>
      </c>
      <c r="G9" s="723"/>
      <c r="H9" s="366" t="s">
        <v>448</v>
      </c>
      <c r="I9" s="724" t="s">
        <v>95</v>
      </c>
      <c r="J9" s="724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5" t="s">
        <v>53</v>
      </c>
      <c r="G10" s="725"/>
      <c r="H10" s="491" t="s">
        <v>54</v>
      </c>
      <c r="I10" s="725" t="s">
        <v>71</v>
      </c>
      <c r="J10" s="725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671</v>
      </c>
      <c r="S11" s="493"/>
      <c r="T11" s="493"/>
      <c r="U11" s="493"/>
      <c r="V11" s="493"/>
    </row>
    <row r="12" spans="1:256" s="390" customFormat="1" ht="0.95" customHeight="1">
      <c r="A12" s="89"/>
      <c r="B12" s="249" t="s">
        <v>453</v>
      </c>
      <c r="C12" s="716"/>
      <c r="D12" s="717">
        <v>1</v>
      </c>
      <c r="E12" s="718" t="s">
        <v>1977</v>
      </c>
      <c r="F12" s="678"/>
      <c r="G12" s="669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1977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453</v>
      </c>
      <c r="C13" s="716"/>
      <c r="D13" s="717"/>
      <c r="E13" s="719"/>
      <c r="F13" s="720"/>
      <c r="G13" s="717">
        <v>1</v>
      </c>
      <c r="H13" s="715" t="s">
        <v>927</v>
      </c>
      <c r="I13" s="375"/>
      <c r="J13" s="532" t="s">
        <v>597</v>
      </c>
      <c r="K13" s="177"/>
      <c r="L13" s="391"/>
      <c r="M13" s="317" t="str">
        <f>mergeValue(H13)</f>
        <v>Егорлыкский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453</v>
      </c>
      <c r="C14" s="716"/>
      <c r="D14" s="717"/>
      <c r="E14" s="719"/>
      <c r="F14" s="721"/>
      <c r="G14" s="717"/>
      <c r="H14" s="715"/>
      <c r="I14" s="687"/>
      <c r="J14" s="669">
        <v>1</v>
      </c>
      <c r="K14" s="677" t="s">
        <v>927</v>
      </c>
      <c r="L14" s="372" t="s">
        <v>928</v>
      </c>
      <c r="M14" s="317" t="str">
        <f>mergeValue(H14)</f>
        <v>Егорлыкский район</v>
      </c>
      <c r="N14" s="298"/>
      <c r="O14" s="298"/>
      <c r="P14" s="298"/>
      <c r="Q14" s="298"/>
      <c r="R14" s="317" t="str">
        <f>K14&amp;" ("&amp;L14&amp;")"</f>
        <v>Егорлыкский район (60615000)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algorithmName="SHA-512" hashValue="5CHCkhDH9Bfzof435/l9G4t2UqVNeHzjAwOzUeppoB1KElvLcbYrT935GxNsoBFmq1+gmBcMl+TNxH70RMReWg==" saltValue="FeFa032vutkZNQMGM2muIw==" spinCount="100000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36">
        <v>1</v>
      </c>
      <c r="E9" s="860"/>
      <c r="F9" s="864"/>
      <c r="G9" s="868" t="s">
        <v>88</v>
      </c>
      <c r="H9" s="736"/>
      <c r="I9" s="736">
        <v>1</v>
      </c>
      <c r="J9" s="862"/>
      <c r="K9" s="767" t="s">
        <v>88</v>
      </c>
      <c r="L9" s="741"/>
      <c r="M9" s="741" t="s">
        <v>96</v>
      </c>
      <c r="N9" s="858"/>
      <c r="O9" s="767" t="s">
        <v>88</v>
      </c>
      <c r="P9" s="331"/>
      <c r="Q9" s="331" t="s">
        <v>96</v>
      </c>
      <c r="R9" s="681"/>
      <c r="S9" s="438"/>
    </row>
    <row r="10" spans="1:19" s="103" customFormat="1" ht="17.100000000000001" customHeight="1">
      <c r="A10" s="308"/>
      <c r="C10" s="184"/>
      <c r="D10" s="737"/>
      <c r="E10" s="861"/>
      <c r="F10" s="865"/>
      <c r="G10" s="737"/>
      <c r="H10" s="737"/>
      <c r="I10" s="737"/>
      <c r="J10" s="863"/>
      <c r="K10" s="737"/>
      <c r="L10" s="737"/>
      <c r="M10" s="737"/>
      <c r="N10" s="859"/>
      <c r="O10" s="737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37"/>
      <c r="E11" s="861"/>
      <c r="F11" s="865"/>
      <c r="G11" s="737"/>
      <c r="H11" s="737"/>
      <c r="I11" s="737"/>
      <c r="J11" s="863"/>
      <c r="K11" s="737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37"/>
      <c r="E12" s="861"/>
      <c r="F12" s="865"/>
      <c r="G12" s="737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9"/>
      <c r="E14" s="866"/>
      <c r="F14" s="867"/>
      <c r="G14" s="854"/>
      <c r="H14" s="736"/>
      <c r="I14" s="736">
        <v>1</v>
      </c>
      <c r="J14" s="862"/>
      <c r="K14" s="767" t="s">
        <v>88</v>
      </c>
      <c r="L14" s="741"/>
      <c r="M14" s="741" t="s">
        <v>96</v>
      </c>
      <c r="N14" s="858"/>
      <c r="O14" s="767" t="s">
        <v>88</v>
      </c>
      <c r="P14" s="331"/>
      <c r="Q14" s="331" t="s">
        <v>96</v>
      </c>
      <c r="R14" s="681"/>
      <c r="S14" s="438"/>
    </row>
    <row r="15" spans="1:19" ht="17.100000000000001" customHeight="1">
      <c r="A15" s="308"/>
      <c r="B15" s="103"/>
      <c r="C15" s="184"/>
      <c r="D15" s="869"/>
      <c r="E15" s="866"/>
      <c r="F15" s="867"/>
      <c r="G15" s="854"/>
      <c r="H15" s="736"/>
      <c r="I15" s="736"/>
      <c r="J15" s="863"/>
      <c r="K15" s="767"/>
      <c r="L15" s="741"/>
      <c r="M15" s="741"/>
      <c r="N15" s="859"/>
      <c r="O15" s="767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69"/>
      <c r="E16" s="866"/>
      <c r="F16" s="867"/>
      <c r="G16" s="854"/>
      <c r="H16" s="736"/>
      <c r="I16" s="736"/>
      <c r="J16" s="863"/>
      <c r="K16" s="767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69"/>
      <c r="E17" s="866"/>
      <c r="F17" s="867"/>
      <c r="G17" s="854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803" t="s">
        <v>301</v>
      </c>
      <c r="P25" s="803"/>
      <c r="Q25" s="803"/>
      <c r="R25" s="805" t="s">
        <v>273</v>
      </c>
      <c r="S25" s="805"/>
      <c r="T25" s="805"/>
      <c r="U25" s="783" t="s">
        <v>344</v>
      </c>
      <c r="W25" s="855"/>
    </row>
    <row r="26" spans="1:36" ht="17.100000000000001" customHeight="1">
      <c r="O26" s="856" t="s">
        <v>700</v>
      </c>
      <c r="P26" s="856" t="s">
        <v>274</v>
      </c>
      <c r="Q26" s="856"/>
      <c r="R26" s="805"/>
      <c r="S26" s="805"/>
      <c r="T26" s="805"/>
      <c r="U26" s="783"/>
      <c r="W26" s="855"/>
    </row>
    <row r="27" spans="1:36" ht="37.5" customHeight="1">
      <c r="O27" s="856"/>
      <c r="P27" s="105" t="s">
        <v>701</v>
      </c>
      <c r="Q27" s="105" t="s">
        <v>6</v>
      </c>
      <c r="R27" s="106" t="s">
        <v>277</v>
      </c>
      <c r="S27" s="804" t="s">
        <v>276</v>
      </c>
      <c r="T27" s="804"/>
      <c r="U27" s="783"/>
      <c r="W27" s="855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57"/>
      <c r="P28" s="857"/>
      <c r="Q28" s="857"/>
      <c r="R28" s="857"/>
      <c r="S28" s="857"/>
      <c r="T28" s="857"/>
      <c r="U28" s="857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5">
      <c r="A29" s="771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29"/>
      <c r="P29" s="830"/>
      <c r="Q29" s="830"/>
      <c r="R29" s="830"/>
      <c r="S29" s="830"/>
      <c r="T29" s="830"/>
      <c r="U29" s="830"/>
      <c r="V29" s="831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22.5">
      <c r="A30" s="771"/>
      <c r="B30" s="771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29"/>
      <c r="P30" s="830"/>
      <c r="Q30" s="830"/>
      <c r="R30" s="830"/>
      <c r="S30" s="830"/>
      <c r="T30" s="830"/>
      <c r="U30" s="830"/>
      <c r="V30" s="831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">
      <c r="A31" s="771"/>
      <c r="B31" s="771"/>
      <c r="C31" s="771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29"/>
      <c r="P31" s="830"/>
      <c r="Q31" s="830"/>
      <c r="R31" s="830"/>
      <c r="S31" s="830"/>
      <c r="T31" s="830"/>
      <c r="U31" s="830"/>
      <c r="V31" s="831"/>
      <c r="W31" s="286" t="s">
        <v>683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3.75">
      <c r="A32" s="771"/>
      <c r="B32" s="771"/>
      <c r="C32" s="771"/>
      <c r="D32" s="771">
        <v>1</v>
      </c>
      <c r="E32" s="486"/>
      <c r="F32" s="486"/>
      <c r="G32" s="486"/>
      <c r="H32" s="486"/>
      <c r="I32" s="764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41"/>
      <c r="P32" s="842"/>
      <c r="Q32" s="842"/>
      <c r="R32" s="842"/>
      <c r="S32" s="842"/>
      <c r="T32" s="842"/>
      <c r="U32" s="842"/>
      <c r="V32" s="843"/>
      <c r="W32" s="286" t="s">
        <v>684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71"/>
      <c r="B33" s="771"/>
      <c r="C33" s="771"/>
      <c r="D33" s="771"/>
      <c r="E33" s="771">
        <v>1</v>
      </c>
      <c r="F33" s="486"/>
      <c r="G33" s="486"/>
      <c r="H33" s="486"/>
      <c r="I33" s="764"/>
      <c r="J33" s="764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844"/>
      <c r="P33" s="845"/>
      <c r="Q33" s="845"/>
      <c r="R33" s="845"/>
      <c r="S33" s="845"/>
      <c r="T33" s="845"/>
      <c r="U33" s="845"/>
      <c r="V33" s="846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71"/>
      <c r="B34" s="771"/>
      <c r="C34" s="771"/>
      <c r="D34" s="771"/>
      <c r="E34" s="771"/>
      <c r="F34" s="340">
        <v>1</v>
      </c>
      <c r="G34" s="340"/>
      <c r="H34" s="340"/>
      <c r="I34" s="764"/>
      <c r="J34" s="764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8"/>
      <c r="O34" s="192"/>
      <c r="P34" s="192"/>
      <c r="Q34" s="192"/>
      <c r="R34" s="769"/>
      <c r="S34" s="767" t="s">
        <v>87</v>
      </c>
      <c r="T34" s="769"/>
      <c r="U34" s="767" t="s">
        <v>88</v>
      </c>
      <c r="V34" s="282"/>
      <c r="W34" s="775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71"/>
      <c r="B35" s="771"/>
      <c r="C35" s="771"/>
      <c r="D35" s="771"/>
      <c r="E35" s="771"/>
      <c r="F35" s="340"/>
      <c r="G35" s="340"/>
      <c r="H35" s="340"/>
      <c r="I35" s="764"/>
      <c r="J35" s="764"/>
      <c r="K35" s="344"/>
      <c r="L35" s="171"/>
      <c r="M35" s="205"/>
      <c r="N35" s="768"/>
      <c r="O35" s="299"/>
      <c r="P35" s="296"/>
      <c r="Q35" s="297" t="str">
        <f>R34 &amp; "-" &amp; T34</f>
        <v>-</v>
      </c>
      <c r="R35" s="769"/>
      <c r="S35" s="767"/>
      <c r="T35" s="770"/>
      <c r="U35" s="767"/>
      <c r="V35" s="282"/>
      <c r="W35" s="776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71"/>
      <c r="B36" s="771"/>
      <c r="C36" s="771"/>
      <c r="D36" s="771"/>
      <c r="E36" s="771"/>
      <c r="F36" s="340"/>
      <c r="G36" s="340"/>
      <c r="H36" s="340"/>
      <c r="I36" s="764"/>
      <c r="J36" s="764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77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71"/>
      <c r="B37" s="771"/>
      <c r="C37" s="771"/>
      <c r="D37" s="771"/>
      <c r="E37" s="340"/>
      <c r="F37" s="486"/>
      <c r="G37" s="486"/>
      <c r="H37" s="486"/>
      <c r="I37" s="764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71"/>
      <c r="B38" s="771"/>
      <c r="C38" s="771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71"/>
      <c r="B39" s="771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71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5">
      <c r="A45" s="771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29"/>
      <c r="P45" s="830"/>
      <c r="Q45" s="830"/>
      <c r="R45" s="830"/>
      <c r="S45" s="830"/>
      <c r="T45" s="830"/>
      <c r="U45" s="830"/>
      <c r="V45" s="831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22.5">
      <c r="A46" s="771"/>
      <c r="B46" s="771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9"/>
      <c r="P46" s="830"/>
      <c r="Q46" s="830"/>
      <c r="R46" s="830"/>
      <c r="S46" s="830"/>
      <c r="T46" s="830"/>
      <c r="U46" s="830"/>
      <c r="V46" s="831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">
      <c r="A47" s="771"/>
      <c r="B47" s="771"/>
      <c r="C47" s="771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29"/>
      <c r="P47" s="830"/>
      <c r="Q47" s="830"/>
      <c r="R47" s="830"/>
      <c r="S47" s="830"/>
      <c r="T47" s="830"/>
      <c r="U47" s="830"/>
      <c r="V47" s="831"/>
      <c r="W47" s="286" t="s">
        <v>683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3.75">
      <c r="A48" s="771"/>
      <c r="B48" s="771"/>
      <c r="C48" s="771"/>
      <c r="D48" s="771">
        <v>1</v>
      </c>
      <c r="E48" s="486"/>
      <c r="F48" s="486"/>
      <c r="G48" s="486"/>
      <c r="H48" s="486"/>
      <c r="I48" s="764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41"/>
      <c r="P48" s="842"/>
      <c r="Q48" s="842"/>
      <c r="R48" s="842"/>
      <c r="S48" s="842"/>
      <c r="T48" s="842"/>
      <c r="U48" s="842"/>
      <c r="V48" s="843"/>
      <c r="W48" s="286" t="s">
        <v>684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71"/>
      <c r="B49" s="771"/>
      <c r="C49" s="771"/>
      <c r="D49" s="771"/>
      <c r="E49" s="771">
        <v>1</v>
      </c>
      <c r="F49" s="486"/>
      <c r="G49" s="486"/>
      <c r="H49" s="486"/>
      <c r="I49" s="764"/>
      <c r="J49" s="764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844"/>
      <c r="P49" s="845"/>
      <c r="Q49" s="845"/>
      <c r="R49" s="845"/>
      <c r="S49" s="845"/>
      <c r="T49" s="845"/>
      <c r="U49" s="845"/>
      <c r="V49" s="846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71"/>
      <c r="B50" s="771"/>
      <c r="C50" s="771"/>
      <c r="D50" s="771"/>
      <c r="E50" s="771"/>
      <c r="F50" s="340">
        <v>1</v>
      </c>
      <c r="G50" s="340"/>
      <c r="H50" s="340"/>
      <c r="I50" s="764"/>
      <c r="J50" s="764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8"/>
      <c r="O50" s="192"/>
      <c r="P50" s="192"/>
      <c r="Q50" s="192"/>
      <c r="R50" s="769"/>
      <c r="S50" s="767" t="s">
        <v>87</v>
      </c>
      <c r="T50" s="769"/>
      <c r="U50" s="767" t="s">
        <v>88</v>
      </c>
      <c r="V50" s="282"/>
      <c r="W50" s="775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71"/>
      <c r="B51" s="771"/>
      <c r="C51" s="771"/>
      <c r="D51" s="771"/>
      <c r="E51" s="771"/>
      <c r="F51" s="340"/>
      <c r="G51" s="340"/>
      <c r="H51" s="340"/>
      <c r="I51" s="764"/>
      <c r="J51" s="764"/>
      <c r="K51" s="344"/>
      <c r="L51" s="171"/>
      <c r="M51" s="205"/>
      <c r="N51" s="768"/>
      <c r="O51" s="299"/>
      <c r="P51" s="296"/>
      <c r="Q51" s="297" t="str">
        <f>R50 &amp; "-" &amp; T50</f>
        <v>-</v>
      </c>
      <c r="R51" s="769"/>
      <c r="S51" s="767"/>
      <c r="T51" s="770"/>
      <c r="U51" s="767"/>
      <c r="V51" s="282"/>
      <c r="W51" s="77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71"/>
      <c r="B52" s="771"/>
      <c r="C52" s="771"/>
      <c r="D52" s="771"/>
      <c r="E52" s="771"/>
      <c r="F52" s="340"/>
      <c r="G52" s="340"/>
      <c r="H52" s="340"/>
      <c r="I52" s="764"/>
      <c r="J52" s="764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71"/>
      <c r="B53" s="771"/>
      <c r="C53" s="771"/>
      <c r="D53" s="771"/>
      <c r="E53" s="340"/>
      <c r="F53" s="486"/>
      <c r="G53" s="486"/>
      <c r="H53" s="486"/>
      <c r="I53" s="764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71"/>
      <c r="B54" s="771"/>
      <c r="C54" s="771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71"/>
      <c r="B55" s="771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71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71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66"/>
      <c r="P61" s="766"/>
      <c r="Q61" s="766"/>
      <c r="R61" s="766"/>
      <c r="S61" s="766"/>
      <c r="T61" s="766"/>
      <c r="U61" s="766"/>
      <c r="V61" s="766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71"/>
      <c r="B62" s="771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6"/>
      <c r="P62" s="766"/>
      <c r="Q62" s="766"/>
      <c r="R62" s="766"/>
      <c r="S62" s="766"/>
      <c r="T62" s="766"/>
      <c r="U62" s="766"/>
      <c r="V62" s="766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71"/>
      <c r="B63" s="771"/>
      <c r="C63" s="771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66"/>
      <c r="P63" s="766"/>
      <c r="Q63" s="766"/>
      <c r="R63" s="766"/>
      <c r="S63" s="766"/>
      <c r="T63" s="766"/>
      <c r="U63" s="766"/>
      <c r="V63" s="766"/>
      <c r="W63" s="286" t="s">
        <v>683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71"/>
      <c r="B64" s="771"/>
      <c r="C64" s="771"/>
      <c r="D64" s="771">
        <v>1</v>
      </c>
      <c r="E64" s="486"/>
      <c r="F64" s="486"/>
      <c r="G64" s="486"/>
      <c r="H64" s="486"/>
      <c r="I64" s="764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81"/>
      <c r="P64" s="781"/>
      <c r="Q64" s="781"/>
      <c r="R64" s="781"/>
      <c r="S64" s="781"/>
      <c r="T64" s="781"/>
      <c r="U64" s="781"/>
      <c r="V64" s="781"/>
      <c r="W64" s="286" t="s">
        <v>684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71"/>
      <c r="B65" s="771"/>
      <c r="C65" s="771"/>
      <c r="D65" s="771"/>
      <c r="E65" s="771">
        <v>1</v>
      </c>
      <c r="F65" s="486"/>
      <c r="G65" s="486"/>
      <c r="H65" s="486"/>
      <c r="I65" s="764"/>
      <c r="J65" s="764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80"/>
      <c r="P65" s="780"/>
      <c r="Q65" s="780"/>
      <c r="R65" s="780"/>
      <c r="S65" s="780"/>
      <c r="T65" s="780"/>
      <c r="U65" s="780"/>
      <c r="V65" s="780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71"/>
      <c r="B66" s="771"/>
      <c r="C66" s="771"/>
      <c r="D66" s="771"/>
      <c r="E66" s="771"/>
      <c r="F66" s="340">
        <v>1</v>
      </c>
      <c r="G66" s="340"/>
      <c r="H66" s="340"/>
      <c r="I66" s="764"/>
      <c r="J66" s="764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8"/>
      <c r="O66" s="688"/>
      <c r="P66" s="192"/>
      <c r="Q66" s="192"/>
      <c r="R66" s="769"/>
      <c r="S66" s="767" t="s">
        <v>87</v>
      </c>
      <c r="T66" s="769"/>
      <c r="U66" s="767" t="s">
        <v>88</v>
      </c>
      <c r="V66" s="282"/>
      <c r="W66" s="775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71"/>
      <c r="B67" s="771"/>
      <c r="C67" s="771"/>
      <c r="D67" s="771"/>
      <c r="E67" s="771"/>
      <c r="F67" s="340"/>
      <c r="G67" s="340"/>
      <c r="H67" s="340"/>
      <c r="I67" s="764"/>
      <c r="J67" s="764"/>
      <c r="K67" s="344"/>
      <c r="L67" s="171"/>
      <c r="M67" s="205"/>
      <c r="N67" s="768"/>
      <c r="O67" s="299"/>
      <c r="P67" s="296"/>
      <c r="Q67" s="297" t="str">
        <f>R66 &amp; "-" &amp; T66</f>
        <v>-</v>
      </c>
      <c r="R67" s="769"/>
      <c r="S67" s="767"/>
      <c r="T67" s="770"/>
      <c r="U67" s="767"/>
      <c r="V67" s="282"/>
      <c r="W67" s="77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71"/>
      <c r="B68" s="771"/>
      <c r="C68" s="771"/>
      <c r="D68" s="771"/>
      <c r="E68" s="771"/>
      <c r="F68" s="340"/>
      <c r="G68" s="340"/>
      <c r="H68" s="340"/>
      <c r="I68" s="764"/>
      <c r="J68" s="764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71"/>
      <c r="B69" s="771"/>
      <c r="C69" s="771"/>
      <c r="D69" s="771"/>
      <c r="E69" s="340"/>
      <c r="F69" s="486"/>
      <c r="G69" s="486"/>
      <c r="H69" s="486"/>
      <c r="I69" s="764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71"/>
      <c r="B70" s="771"/>
      <c r="C70" s="771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71"/>
      <c r="B71" s="771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71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71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29"/>
      <c r="P77" s="830"/>
      <c r="Q77" s="830"/>
      <c r="R77" s="830"/>
      <c r="S77" s="830"/>
      <c r="T77" s="830"/>
      <c r="U77" s="830"/>
      <c r="V77" s="831"/>
      <c r="W77" s="600" t="s">
        <v>543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71"/>
      <c r="B78" s="771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9"/>
      <c r="P78" s="830"/>
      <c r="Q78" s="830"/>
      <c r="R78" s="830"/>
      <c r="S78" s="830"/>
      <c r="T78" s="830"/>
      <c r="U78" s="830"/>
      <c r="V78" s="831"/>
      <c r="W78" s="286" t="s">
        <v>544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71"/>
      <c r="B79" s="771"/>
      <c r="C79" s="771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29"/>
      <c r="P79" s="830"/>
      <c r="Q79" s="830"/>
      <c r="R79" s="830"/>
      <c r="S79" s="830"/>
      <c r="T79" s="830"/>
      <c r="U79" s="830"/>
      <c r="V79" s="831"/>
      <c r="W79" s="286" t="s">
        <v>683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71"/>
      <c r="B80" s="771"/>
      <c r="C80" s="771"/>
      <c r="D80" s="771">
        <v>1</v>
      </c>
      <c r="E80" s="486"/>
      <c r="F80" s="486"/>
      <c r="G80" s="486"/>
      <c r="H80" s="486"/>
      <c r="I80" s="764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41"/>
      <c r="P80" s="842"/>
      <c r="Q80" s="842"/>
      <c r="R80" s="842"/>
      <c r="S80" s="842"/>
      <c r="T80" s="842"/>
      <c r="U80" s="842"/>
      <c r="V80" s="843"/>
      <c r="W80" s="286" t="s">
        <v>684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71"/>
      <c r="B81" s="771"/>
      <c r="C81" s="771"/>
      <c r="D81" s="771"/>
      <c r="E81" s="771">
        <v>1</v>
      </c>
      <c r="F81" s="486"/>
      <c r="G81" s="486"/>
      <c r="H81" s="486"/>
      <c r="I81" s="764"/>
      <c r="J81" s="764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844"/>
      <c r="P81" s="845"/>
      <c r="Q81" s="845"/>
      <c r="R81" s="845"/>
      <c r="S81" s="845"/>
      <c r="T81" s="845"/>
      <c r="U81" s="845"/>
      <c r="V81" s="846"/>
      <c r="W81" s="286" t="s">
        <v>545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71"/>
      <c r="B82" s="771"/>
      <c r="C82" s="771"/>
      <c r="D82" s="771"/>
      <c r="E82" s="771"/>
      <c r="F82" s="340">
        <v>1</v>
      </c>
      <c r="G82" s="340"/>
      <c r="H82" s="340"/>
      <c r="I82" s="764"/>
      <c r="J82" s="764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69"/>
      <c r="S82" s="767" t="s">
        <v>87</v>
      </c>
      <c r="T82" s="769"/>
      <c r="U82" s="767" t="s">
        <v>88</v>
      </c>
      <c r="V82" s="282"/>
      <c r="W82" s="775" t="s">
        <v>546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71"/>
      <c r="B83" s="771"/>
      <c r="C83" s="771"/>
      <c r="D83" s="771"/>
      <c r="E83" s="771"/>
      <c r="F83" s="340"/>
      <c r="G83" s="340"/>
      <c r="H83" s="340"/>
      <c r="I83" s="764"/>
      <c r="J83" s="764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69"/>
      <c r="S83" s="767"/>
      <c r="T83" s="770"/>
      <c r="U83" s="767"/>
      <c r="V83" s="282"/>
      <c r="W83" s="77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71"/>
      <c r="B84" s="771"/>
      <c r="C84" s="771"/>
      <c r="D84" s="771"/>
      <c r="E84" s="771"/>
      <c r="F84" s="340"/>
      <c r="G84" s="340"/>
      <c r="H84" s="340"/>
      <c r="I84" s="764"/>
      <c r="J84" s="764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7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71"/>
      <c r="B85" s="771"/>
      <c r="C85" s="771"/>
      <c r="D85" s="771"/>
      <c r="E85" s="340"/>
      <c r="F85" s="486"/>
      <c r="G85" s="486"/>
      <c r="H85" s="486"/>
      <c r="I85" s="764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71"/>
      <c r="B86" s="771"/>
      <c r="C86" s="771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71"/>
      <c r="B87" s="771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71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9"/>
      <c r="P92" s="830"/>
      <c r="Q92" s="830"/>
      <c r="R92" s="830"/>
      <c r="S92" s="830"/>
      <c r="T92" s="830"/>
      <c r="U92" s="830"/>
      <c r="V92" s="830"/>
      <c r="W92" s="830"/>
      <c r="X92" s="830"/>
      <c r="Y92" s="830"/>
      <c r="Z92" s="830"/>
      <c r="AA92" s="831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9"/>
      <c r="P93" s="830"/>
      <c r="Q93" s="830"/>
      <c r="R93" s="830"/>
      <c r="S93" s="830"/>
      <c r="T93" s="830"/>
      <c r="U93" s="830"/>
      <c r="V93" s="830"/>
      <c r="W93" s="830"/>
      <c r="X93" s="830"/>
      <c r="Y93" s="830"/>
      <c r="Z93" s="830"/>
      <c r="AA93" s="831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9"/>
      <c r="P94" s="830"/>
      <c r="Q94" s="830"/>
      <c r="R94" s="830"/>
      <c r="S94" s="830"/>
      <c r="T94" s="830"/>
      <c r="U94" s="830"/>
      <c r="V94" s="830"/>
      <c r="W94" s="830"/>
      <c r="X94" s="830"/>
      <c r="Y94" s="830"/>
      <c r="Z94" s="830"/>
      <c r="AA94" s="831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9"/>
      <c r="P95" s="830"/>
      <c r="Q95" s="830"/>
      <c r="R95" s="830"/>
      <c r="S95" s="830"/>
      <c r="T95" s="830"/>
      <c r="U95" s="830"/>
      <c r="V95" s="830"/>
      <c r="W95" s="830"/>
      <c r="X95" s="830"/>
      <c r="Y95" s="830"/>
      <c r="Z95" s="830"/>
      <c r="AA95" s="831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75"/>
      <c r="J97" s="304"/>
      <c r="K97" s="203"/>
      <c r="L97" s="170" t="s">
        <v>22</v>
      </c>
      <c r="M97" s="173" t="s">
        <v>10</v>
      </c>
      <c r="N97" s="272"/>
      <c r="O97" s="832"/>
      <c r="P97" s="833"/>
      <c r="Q97" s="833"/>
      <c r="R97" s="833"/>
      <c r="S97" s="833"/>
      <c r="T97" s="833"/>
      <c r="U97" s="833"/>
      <c r="V97" s="833"/>
      <c r="W97" s="833"/>
      <c r="X97" s="833"/>
      <c r="Y97" s="833"/>
      <c r="Z97" s="833"/>
      <c r="AA97" s="834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75"/>
      <c r="J98" s="796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2"/>
      <c r="X98" s="767" t="s">
        <v>87</v>
      </c>
      <c r="Y98" s="852"/>
      <c r="Z98" s="839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75"/>
      <c r="J99" s="796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3"/>
      <c r="X99" s="767"/>
      <c r="Y99" s="853"/>
      <c r="Z99" s="840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75"/>
      <c r="J100" s="796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2"/>
      <c r="X100" s="767" t="s">
        <v>87</v>
      </c>
      <c r="Y100" s="852"/>
      <c r="Z100" s="839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75"/>
      <c r="J101" s="796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3"/>
      <c r="X101" s="767"/>
      <c r="Y101" s="853"/>
      <c r="Z101" s="840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75"/>
      <c r="J102" s="796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75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9"/>
      <c r="P114" s="830"/>
      <c r="Q114" s="830"/>
      <c r="R114" s="830"/>
      <c r="S114" s="830"/>
      <c r="T114" s="830"/>
      <c r="U114" s="830"/>
      <c r="V114" s="831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9"/>
      <c r="P115" s="830"/>
      <c r="Q115" s="830"/>
      <c r="R115" s="830"/>
      <c r="S115" s="830"/>
      <c r="T115" s="830"/>
      <c r="U115" s="830"/>
      <c r="V115" s="831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9"/>
      <c r="P116" s="830"/>
      <c r="Q116" s="830"/>
      <c r="R116" s="830"/>
      <c r="S116" s="830"/>
      <c r="T116" s="830"/>
      <c r="U116" s="830"/>
      <c r="V116" s="831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9"/>
      <c r="P117" s="830"/>
      <c r="Q117" s="830"/>
      <c r="R117" s="830"/>
      <c r="S117" s="830"/>
      <c r="T117" s="830"/>
      <c r="U117" s="830"/>
      <c r="V117" s="831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95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95"/>
      <c r="J119" s="796"/>
      <c r="L119" s="170" t="s">
        <v>22</v>
      </c>
      <c r="M119" s="173" t="s">
        <v>10</v>
      </c>
      <c r="N119" s="272"/>
      <c r="O119" s="832"/>
      <c r="P119" s="833"/>
      <c r="Q119" s="833"/>
      <c r="R119" s="833"/>
      <c r="S119" s="833"/>
      <c r="T119" s="833"/>
      <c r="U119" s="833"/>
      <c r="V119" s="834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95"/>
      <c r="J120" s="796"/>
      <c r="K120" s="203"/>
      <c r="L120" s="171"/>
      <c r="M120" s="174"/>
      <c r="N120" s="205"/>
      <c r="O120" s="192"/>
      <c r="P120" s="192"/>
      <c r="Q120" s="192"/>
      <c r="R120" s="835"/>
      <c r="S120" s="837" t="s">
        <v>87</v>
      </c>
      <c r="T120" s="835"/>
      <c r="U120" s="839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95"/>
      <c r="J121" s="796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6"/>
      <c r="S121" s="838"/>
      <c r="T121" s="836"/>
      <c r="U121" s="840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95"/>
      <c r="J122" s="796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95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9"/>
      <c r="P131" s="830"/>
      <c r="Q131" s="830"/>
      <c r="R131" s="830"/>
      <c r="S131" s="830"/>
      <c r="T131" s="830"/>
      <c r="U131" s="830"/>
      <c r="V131" s="831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9"/>
      <c r="P132" s="830"/>
      <c r="Q132" s="830"/>
      <c r="R132" s="830"/>
      <c r="S132" s="830"/>
      <c r="T132" s="830"/>
      <c r="U132" s="830"/>
      <c r="V132" s="831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9"/>
      <c r="P133" s="830"/>
      <c r="Q133" s="830"/>
      <c r="R133" s="830"/>
      <c r="S133" s="830"/>
      <c r="T133" s="830"/>
      <c r="U133" s="830"/>
      <c r="V133" s="831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9"/>
      <c r="P134" s="830"/>
      <c r="Q134" s="830"/>
      <c r="R134" s="830"/>
      <c r="S134" s="830"/>
      <c r="T134" s="830"/>
      <c r="U134" s="830"/>
      <c r="V134" s="831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95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95"/>
      <c r="J136" s="796"/>
      <c r="L136" s="170" t="s">
        <v>22</v>
      </c>
      <c r="M136" s="173" t="s">
        <v>10</v>
      </c>
      <c r="N136" s="272"/>
      <c r="O136" s="832"/>
      <c r="P136" s="833"/>
      <c r="Q136" s="833"/>
      <c r="R136" s="833"/>
      <c r="S136" s="833"/>
      <c r="T136" s="833"/>
      <c r="U136" s="833"/>
      <c r="V136" s="834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95"/>
      <c r="J137" s="796"/>
      <c r="K137" s="203"/>
      <c r="L137" s="171"/>
      <c r="M137" s="174"/>
      <c r="N137" s="205"/>
      <c r="O137" s="192"/>
      <c r="P137" s="192"/>
      <c r="Q137" s="192"/>
      <c r="R137" s="835"/>
      <c r="S137" s="837" t="s">
        <v>87</v>
      </c>
      <c r="T137" s="835"/>
      <c r="U137" s="839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95"/>
      <c r="J138" s="796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6"/>
      <c r="S138" s="838"/>
      <c r="T138" s="836"/>
      <c r="U138" s="840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95"/>
      <c r="J139" s="796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95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9"/>
      <c r="P148" s="830"/>
      <c r="Q148" s="830"/>
      <c r="R148" s="830"/>
      <c r="S148" s="830"/>
      <c r="T148" s="830"/>
      <c r="U148" s="830"/>
      <c r="V148" s="831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9"/>
      <c r="P149" s="830"/>
      <c r="Q149" s="830"/>
      <c r="R149" s="830"/>
      <c r="S149" s="830"/>
      <c r="T149" s="830"/>
      <c r="U149" s="830"/>
      <c r="V149" s="831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9"/>
      <c r="P150" s="830"/>
      <c r="Q150" s="830"/>
      <c r="R150" s="830"/>
      <c r="S150" s="830"/>
      <c r="T150" s="830"/>
      <c r="U150" s="830"/>
      <c r="V150" s="831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9"/>
      <c r="P151" s="830"/>
      <c r="Q151" s="830"/>
      <c r="R151" s="830"/>
      <c r="S151" s="830"/>
      <c r="T151" s="830"/>
      <c r="U151" s="830"/>
      <c r="V151" s="831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95"/>
      <c r="J152" s="181"/>
      <c r="L152" s="170" t="s">
        <v>12</v>
      </c>
      <c r="M152" s="172" t="s">
        <v>9</v>
      </c>
      <c r="N152" s="191"/>
      <c r="O152" s="844"/>
      <c r="P152" s="845"/>
      <c r="Q152" s="845"/>
      <c r="R152" s="845"/>
      <c r="S152" s="845"/>
      <c r="T152" s="845"/>
      <c r="U152" s="845"/>
      <c r="V152" s="846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95"/>
      <c r="J153" s="796"/>
      <c r="L153" s="170" t="s">
        <v>22</v>
      </c>
      <c r="M153" s="173" t="s">
        <v>10</v>
      </c>
      <c r="N153" s="272"/>
      <c r="O153" s="832"/>
      <c r="P153" s="833"/>
      <c r="Q153" s="833"/>
      <c r="R153" s="833"/>
      <c r="S153" s="833"/>
      <c r="T153" s="833"/>
      <c r="U153" s="833"/>
      <c r="V153" s="834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95"/>
      <c r="J154" s="796"/>
      <c r="K154" s="203"/>
      <c r="L154" s="171"/>
      <c r="M154" s="174"/>
      <c r="N154" s="205"/>
      <c r="O154" s="324"/>
      <c r="P154" s="192"/>
      <c r="Q154" s="192"/>
      <c r="R154" s="835"/>
      <c r="S154" s="837" t="s">
        <v>87</v>
      </c>
      <c r="T154" s="835"/>
      <c r="U154" s="839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95"/>
      <c r="J155" s="796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6"/>
      <c r="S155" s="838"/>
      <c r="T155" s="836"/>
      <c r="U155" s="840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95"/>
      <c r="J156" s="796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95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92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73"/>
      <c r="O166" s="874"/>
      <c r="P166" s="874"/>
      <c r="Q166" s="874"/>
      <c r="R166" s="874"/>
      <c r="S166" s="874"/>
      <c r="T166" s="874"/>
      <c r="U166" s="874"/>
      <c r="V166" s="874"/>
      <c r="W166" s="874"/>
      <c r="X166" s="874"/>
      <c r="Y166" s="874"/>
      <c r="Z166" s="874"/>
      <c r="AA166" s="874"/>
      <c r="AB166" s="874"/>
      <c r="AC166" s="874"/>
      <c r="AD166" s="874"/>
      <c r="AE166" s="874"/>
      <c r="AF166" s="874"/>
      <c r="AG166" s="874"/>
      <c r="AH166" s="874"/>
      <c r="AI166" s="874"/>
      <c r="AJ166" s="874"/>
      <c r="AK166" s="874"/>
      <c r="AL166" s="816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92"/>
      <c r="B167" s="792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49"/>
      <c r="O167" s="850"/>
      <c r="P167" s="850"/>
      <c r="Q167" s="850"/>
      <c r="R167" s="850"/>
      <c r="S167" s="850"/>
      <c r="T167" s="850"/>
      <c r="U167" s="850"/>
      <c r="V167" s="850"/>
      <c r="W167" s="850"/>
      <c r="X167" s="850"/>
      <c r="Y167" s="850"/>
      <c r="Z167" s="850"/>
      <c r="AA167" s="850"/>
      <c r="AB167" s="850"/>
      <c r="AC167" s="850"/>
      <c r="AD167" s="850"/>
      <c r="AE167" s="850"/>
      <c r="AF167" s="850"/>
      <c r="AG167" s="850"/>
      <c r="AH167" s="850"/>
      <c r="AI167" s="850"/>
      <c r="AJ167" s="850"/>
      <c r="AK167" s="850"/>
      <c r="AL167" s="812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92"/>
      <c r="B168" s="792"/>
      <c r="C168" s="792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49"/>
      <c r="O168" s="850"/>
      <c r="P168" s="850"/>
      <c r="Q168" s="850"/>
      <c r="R168" s="850"/>
      <c r="S168" s="850"/>
      <c r="T168" s="850"/>
      <c r="U168" s="850"/>
      <c r="V168" s="850"/>
      <c r="W168" s="850"/>
      <c r="X168" s="850"/>
      <c r="Y168" s="850"/>
      <c r="Z168" s="850"/>
      <c r="AA168" s="850"/>
      <c r="AB168" s="850"/>
      <c r="AC168" s="850"/>
      <c r="AD168" s="850"/>
      <c r="AE168" s="850"/>
      <c r="AF168" s="850"/>
      <c r="AG168" s="850"/>
      <c r="AH168" s="850"/>
      <c r="AI168" s="850"/>
      <c r="AJ168" s="850"/>
      <c r="AK168" s="850"/>
      <c r="AL168" s="812"/>
      <c r="AM168" s="617" t="s">
        <v>683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92"/>
      <c r="B169" s="792"/>
      <c r="C169" s="792"/>
      <c r="D169" s="792">
        <v>1</v>
      </c>
      <c r="E169" s="298"/>
      <c r="F169" s="348"/>
      <c r="G169" s="577"/>
      <c r="H169" s="577"/>
      <c r="I169" s="795"/>
      <c r="J169" s="796"/>
      <c r="K169" s="764"/>
      <c r="L169" s="797" t="str">
        <f>mergeValue(A169) &amp;"."&amp; mergeValue(B169)&amp;"."&amp; mergeValue(C169)&amp;"."&amp; mergeValue(D169)</f>
        <v>1.1.1.1</v>
      </c>
      <c r="M169" s="798"/>
      <c r="N169" s="767" t="s">
        <v>87</v>
      </c>
      <c r="O169" s="784"/>
      <c r="P169" s="787" t="s">
        <v>96</v>
      </c>
      <c r="Q169" s="788"/>
      <c r="R169" s="767" t="s">
        <v>88</v>
      </c>
      <c r="S169" s="784"/>
      <c r="T169" s="785">
        <v>1</v>
      </c>
      <c r="U169" s="789"/>
      <c r="V169" s="767" t="s">
        <v>88</v>
      </c>
      <c r="W169" s="784"/>
      <c r="X169" s="785">
        <v>1</v>
      </c>
      <c r="Y169" s="786"/>
      <c r="Z169" s="767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63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92"/>
      <c r="B170" s="792"/>
      <c r="C170" s="792"/>
      <c r="D170" s="792"/>
      <c r="E170" s="298"/>
      <c r="F170" s="348"/>
      <c r="G170" s="577"/>
      <c r="H170" s="577"/>
      <c r="I170" s="795"/>
      <c r="J170" s="796"/>
      <c r="K170" s="764"/>
      <c r="L170" s="797"/>
      <c r="M170" s="798"/>
      <c r="N170" s="767"/>
      <c r="O170" s="784"/>
      <c r="P170" s="787"/>
      <c r="Q170" s="788"/>
      <c r="R170" s="767"/>
      <c r="S170" s="784"/>
      <c r="T170" s="785"/>
      <c r="U170" s="790"/>
      <c r="V170" s="767"/>
      <c r="W170" s="784"/>
      <c r="X170" s="785"/>
      <c r="Y170" s="786"/>
      <c r="Z170" s="767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63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92"/>
      <c r="B171" s="792"/>
      <c r="C171" s="792"/>
      <c r="D171" s="792"/>
      <c r="E171" s="298"/>
      <c r="F171" s="348"/>
      <c r="G171" s="577"/>
      <c r="H171" s="577"/>
      <c r="I171" s="795"/>
      <c r="J171" s="796"/>
      <c r="K171" s="764"/>
      <c r="L171" s="797"/>
      <c r="M171" s="798"/>
      <c r="N171" s="767"/>
      <c r="O171" s="784"/>
      <c r="P171" s="787"/>
      <c r="Q171" s="788"/>
      <c r="R171" s="767"/>
      <c r="S171" s="784"/>
      <c r="T171" s="785"/>
      <c r="U171" s="791"/>
      <c r="V171" s="767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3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92"/>
      <c r="B172" s="792"/>
      <c r="C172" s="792"/>
      <c r="D172" s="792"/>
      <c r="E172" s="298"/>
      <c r="F172" s="348"/>
      <c r="G172" s="577"/>
      <c r="H172" s="577"/>
      <c r="I172" s="795"/>
      <c r="J172" s="796"/>
      <c r="K172" s="764"/>
      <c r="L172" s="797"/>
      <c r="M172" s="798"/>
      <c r="N172" s="767"/>
      <c r="O172" s="784"/>
      <c r="P172" s="787"/>
      <c r="Q172" s="788"/>
      <c r="R172" s="767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3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92"/>
      <c r="B173" s="792"/>
      <c r="C173" s="792"/>
      <c r="D173" s="792"/>
      <c r="E173" s="350"/>
      <c r="F173" s="351"/>
      <c r="G173" s="350"/>
      <c r="H173" s="350"/>
      <c r="I173" s="795"/>
      <c r="J173" s="796"/>
      <c r="K173" s="764"/>
      <c r="L173" s="797"/>
      <c r="M173" s="798"/>
      <c r="N173" s="767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3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92"/>
      <c r="B174" s="792"/>
      <c r="C174" s="792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3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92"/>
      <c r="B175" s="792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92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92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73"/>
      <c r="O181" s="874"/>
      <c r="P181" s="874"/>
      <c r="Q181" s="874"/>
      <c r="R181" s="874"/>
      <c r="S181" s="874"/>
      <c r="T181" s="874"/>
      <c r="U181" s="874"/>
      <c r="V181" s="874"/>
      <c r="W181" s="874"/>
      <c r="X181" s="874"/>
      <c r="Y181" s="874"/>
      <c r="Z181" s="874"/>
      <c r="AA181" s="874"/>
      <c r="AB181" s="874"/>
      <c r="AC181" s="874"/>
      <c r="AD181" s="874"/>
      <c r="AE181" s="874"/>
      <c r="AF181" s="874"/>
      <c r="AG181" s="874"/>
      <c r="AH181" s="874"/>
      <c r="AI181" s="874"/>
      <c r="AJ181" s="874"/>
      <c r="AK181" s="816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92"/>
      <c r="B182" s="792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49"/>
      <c r="O182" s="850"/>
      <c r="P182" s="850"/>
      <c r="Q182" s="850"/>
      <c r="R182" s="850"/>
      <c r="S182" s="850"/>
      <c r="T182" s="850"/>
      <c r="U182" s="850"/>
      <c r="V182" s="850"/>
      <c r="W182" s="850"/>
      <c r="X182" s="850"/>
      <c r="Y182" s="850"/>
      <c r="Z182" s="850"/>
      <c r="AA182" s="850"/>
      <c r="AB182" s="850"/>
      <c r="AC182" s="850"/>
      <c r="AD182" s="850"/>
      <c r="AE182" s="850"/>
      <c r="AF182" s="850"/>
      <c r="AG182" s="850"/>
      <c r="AH182" s="850"/>
      <c r="AI182" s="850"/>
      <c r="AJ182" s="850"/>
      <c r="AK182" s="812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92"/>
      <c r="B183" s="792"/>
      <c r="C183" s="792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49"/>
      <c r="O183" s="850"/>
      <c r="P183" s="850"/>
      <c r="Q183" s="850"/>
      <c r="R183" s="850"/>
      <c r="S183" s="850"/>
      <c r="T183" s="850"/>
      <c r="U183" s="850"/>
      <c r="V183" s="850"/>
      <c r="W183" s="850"/>
      <c r="X183" s="850"/>
      <c r="Y183" s="850"/>
      <c r="Z183" s="850"/>
      <c r="AA183" s="850"/>
      <c r="AB183" s="850"/>
      <c r="AC183" s="850"/>
      <c r="AD183" s="850"/>
      <c r="AE183" s="850"/>
      <c r="AF183" s="850"/>
      <c r="AG183" s="850"/>
      <c r="AH183" s="850"/>
      <c r="AI183" s="850"/>
      <c r="AJ183" s="850"/>
      <c r="AK183" s="812"/>
      <c r="AL183" s="617" t="s">
        <v>683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92"/>
      <c r="B184" s="792"/>
      <c r="C184" s="792"/>
      <c r="D184" s="792">
        <v>1</v>
      </c>
      <c r="E184" s="298"/>
      <c r="F184" s="348"/>
      <c r="G184" s="577"/>
      <c r="H184" s="577"/>
      <c r="I184" s="795"/>
      <c r="J184" s="796"/>
      <c r="K184" s="764"/>
      <c r="L184" s="813" t="str">
        <f>mergeValue(A184) &amp;"."&amp; mergeValue(B184)&amp;"."&amp; mergeValue(C184)&amp;"."&amp; mergeValue(D184)</f>
        <v>1.1.1.1</v>
      </c>
      <c r="M184" s="806"/>
      <c r="N184" s="808"/>
      <c r="O184" s="787" t="s">
        <v>96</v>
      </c>
      <c r="P184" s="788"/>
      <c r="Q184" s="767" t="s">
        <v>88</v>
      </c>
      <c r="R184" s="784"/>
      <c r="S184" s="785">
        <v>1</v>
      </c>
      <c r="T184" s="789"/>
      <c r="U184" s="767" t="s">
        <v>88</v>
      </c>
      <c r="V184" s="784"/>
      <c r="W184" s="785" t="s">
        <v>96</v>
      </c>
      <c r="X184" s="786"/>
      <c r="Y184" s="767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63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92"/>
      <c r="B185" s="792"/>
      <c r="C185" s="792"/>
      <c r="D185" s="792"/>
      <c r="E185" s="298"/>
      <c r="F185" s="348"/>
      <c r="G185" s="577"/>
      <c r="H185" s="577"/>
      <c r="I185" s="795"/>
      <c r="J185" s="796"/>
      <c r="K185" s="764"/>
      <c r="L185" s="797"/>
      <c r="M185" s="807"/>
      <c r="N185" s="808"/>
      <c r="O185" s="787"/>
      <c r="P185" s="788"/>
      <c r="Q185" s="767"/>
      <c r="R185" s="784"/>
      <c r="S185" s="785"/>
      <c r="T185" s="790"/>
      <c r="U185" s="767"/>
      <c r="V185" s="784"/>
      <c r="W185" s="785"/>
      <c r="X185" s="786"/>
      <c r="Y185" s="767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63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92"/>
      <c r="B186" s="792"/>
      <c r="C186" s="792"/>
      <c r="D186" s="792"/>
      <c r="E186" s="298"/>
      <c r="F186" s="348"/>
      <c r="G186" s="577"/>
      <c r="H186" s="577"/>
      <c r="I186" s="795"/>
      <c r="J186" s="796"/>
      <c r="K186" s="764"/>
      <c r="L186" s="797"/>
      <c r="M186" s="807"/>
      <c r="N186" s="808"/>
      <c r="O186" s="787"/>
      <c r="P186" s="788"/>
      <c r="Q186" s="767"/>
      <c r="R186" s="784"/>
      <c r="S186" s="785"/>
      <c r="T186" s="791"/>
      <c r="U186" s="767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3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92"/>
      <c r="B187" s="792"/>
      <c r="C187" s="792"/>
      <c r="D187" s="792"/>
      <c r="E187" s="298"/>
      <c r="F187" s="348"/>
      <c r="G187" s="577"/>
      <c r="H187" s="577"/>
      <c r="I187" s="795"/>
      <c r="J187" s="796"/>
      <c r="K187" s="764"/>
      <c r="L187" s="797"/>
      <c r="M187" s="807"/>
      <c r="N187" s="808"/>
      <c r="O187" s="787"/>
      <c r="P187" s="788"/>
      <c r="Q187" s="767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3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92"/>
      <c r="B188" s="792"/>
      <c r="C188" s="792"/>
      <c r="D188" s="792"/>
      <c r="E188" s="350"/>
      <c r="F188" s="351"/>
      <c r="G188" s="350"/>
      <c r="H188" s="350"/>
      <c r="I188" s="795"/>
      <c r="J188" s="796"/>
      <c r="K188" s="764"/>
      <c r="L188" s="797"/>
      <c r="M188" s="807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3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92"/>
      <c r="B189" s="792"/>
      <c r="C189" s="792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3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92"/>
      <c r="B190" s="792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92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67" t="s">
        <v>88</v>
      </c>
      <c r="R200" s="872"/>
      <c r="S200" s="785">
        <v>1</v>
      </c>
      <c r="T200" s="871"/>
      <c r="U200" s="767" t="s">
        <v>87</v>
      </c>
      <c r="V200" s="784"/>
      <c r="W200" s="785">
        <v>1</v>
      </c>
      <c r="X200" s="870"/>
      <c r="Y200" s="767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67"/>
      <c r="R201" s="872"/>
      <c r="S201" s="785"/>
      <c r="T201" s="871"/>
      <c r="U201" s="767"/>
      <c r="V201" s="784"/>
      <c r="W201" s="785"/>
      <c r="X201" s="870"/>
      <c r="Y201" s="767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67"/>
      <c r="R202" s="872"/>
      <c r="S202" s="785"/>
      <c r="T202" s="871"/>
      <c r="U202" s="767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67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47"/>
      <c r="D249" s="717">
        <v>1</v>
      </c>
      <c r="E249" s="780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47"/>
      <c r="D250" s="717"/>
      <c r="E250" s="780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48"/>
      <c r="D254" s="374"/>
      <c r="E254" s="615"/>
      <c r="F254" s="851"/>
      <c r="G254" s="717">
        <v>0</v>
      </c>
      <c r="H254" s="715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48"/>
      <c r="D255" s="374"/>
      <c r="E255" s="615"/>
      <c r="F255" s="851"/>
      <c r="G255" s="717"/>
      <c r="H255" s="715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508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25"/>
    <row r="266" spans="1:83" ht="11.25"/>
    <row r="267" spans="1:83" s="34" customFormat="1" ht="11.25">
      <c r="A267" s="34" t="s">
        <v>530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531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532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25">
      <c r="A282" s="34" t="s">
        <v>533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5">
      <c r="A289" s="762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677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62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675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62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62"/>
      <c r="B292" s="762">
        <v>1</v>
      </c>
      <c r="C292" s="477"/>
      <c r="D292" s="477"/>
      <c r="F292" s="469" t="str">
        <f>"4."&amp;mergeValue(A292) &amp;"."&amp;mergeValue(B292)</f>
        <v>4.1.1</v>
      </c>
      <c r="G292" s="461" t="s">
        <v>679</v>
      </c>
      <c r="H292" s="454" t="str">
        <f>IF(region_name="","",region_name)</f>
        <v>Ростовская область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62"/>
      <c r="B293" s="762"/>
      <c r="C293" s="762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2"/>
      <c r="B294" s="762"/>
      <c r="C294" s="762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63" t="s">
        <v>678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62"/>
      <c r="B295" s="762"/>
      <c r="C295" s="762"/>
      <c r="D295" s="477"/>
      <c r="F295" s="561"/>
      <c r="G295" s="562" t="s">
        <v>4</v>
      </c>
      <c r="H295" s="563"/>
      <c r="I295" s="763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62"/>
      <c r="B296" s="762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62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 link="1"/>
  <mergeCells count="223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</mergeCells>
  <phoneticPr fontId="9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decimal" allowBlank="1" showErrorMessage="1" errorTitle="Ошибка" error="Допускается ввод только действительных чисел!" sqref="O66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sheetData>
    <row r="1" spans="1:4">
      <c r="A1" t="s">
        <v>1598</v>
      </c>
      <c r="B1" t="s">
        <v>592</v>
      </c>
      <c r="C1" t="s">
        <v>593</v>
      </c>
      <c r="D1" t="s">
        <v>1597</v>
      </c>
    </row>
    <row r="2" spans="1:4">
      <c r="A2">
        <v>1</v>
      </c>
      <c r="B2" t="s">
        <v>713</v>
      </c>
      <c r="C2" t="s">
        <v>713</v>
      </c>
      <c r="D2" t="s">
        <v>714</v>
      </c>
    </row>
    <row r="3" spans="1:4">
      <c r="A3">
        <v>2</v>
      </c>
      <c r="B3" t="s">
        <v>713</v>
      </c>
      <c r="C3" t="s">
        <v>715</v>
      </c>
      <c r="D3" t="s">
        <v>716</v>
      </c>
    </row>
    <row r="4" spans="1:4">
      <c r="A4">
        <v>3</v>
      </c>
      <c r="B4" t="s">
        <v>713</v>
      </c>
      <c r="C4" t="s">
        <v>717</v>
      </c>
      <c r="D4" t="s">
        <v>718</v>
      </c>
    </row>
    <row r="5" spans="1:4">
      <c r="A5">
        <v>4</v>
      </c>
      <c r="B5" t="s">
        <v>713</v>
      </c>
      <c r="C5" t="s">
        <v>719</v>
      </c>
      <c r="D5" t="s">
        <v>720</v>
      </c>
    </row>
    <row r="6" spans="1:4">
      <c r="A6">
        <v>5</v>
      </c>
      <c r="B6" t="s">
        <v>713</v>
      </c>
      <c r="C6" t="s">
        <v>721</v>
      </c>
      <c r="D6" t="s">
        <v>722</v>
      </c>
    </row>
    <row r="7" spans="1:4">
      <c r="A7">
        <v>6</v>
      </c>
      <c r="B7" t="s">
        <v>713</v>
      </c>
      <c r="C7" t="s">
        <v>723</v>
      </c>
      <c r="D7" t="s">
        <v>724</v>
      </c>
    </row>
    <row r="8" spans="1:4">
      <c r="A8">
        <v>7</v>
      </c>
      <c r="B8" t="s">
        <v>713</v>
      </c>
      <c r="C8" t="s">
        <v>725</v>
      </c>
      <c r="D8" t="s">
        <v>726</v>
      </c>
    </row>
    <row r="9" spans="1:4">
      <c r="A9">
        <v>8</v>
      </c>
      <c r="B9" t="s">
        <v>713</v>
      </c>
      <c r="C9" t="s">
        <v>727</v>
      </c>
      <c r="D9" t="s">
        <v>728</v>
      </c>
    </row>
    <row r="10" spans="1:4">
      <c r="A10">
        <v>9</v>
      </c>
      <c r="B10" t="s">
        <v>713</v>
      </c>
      <c r="C10" t="s">
        <v>729</v>
      </c>
      <c r="D10" t="s">
        <v>730</v>
      </c>
    </row>
    <row r="11" spans="1:4">
      <c r="A11">
        <v>10</v>
      </c>
      <c r="B11" t="s">
        <v>713</v>
      </c>
      <c r="C11" t="s">
        <v>731</v>
      </c>
      <c r="D11" t="s">
        <v>732</v>
      </c>
    </row>
    <row r="12" spans="1:4">
      <c r="A12">
        <v>11</v>
      </c>
      <c r="B12" t="s">
        <v>713</v>
      </c>
      <c r="C12" t="s">
        <v>733</v>
      </c>
      <c r="D12" t="s">
        <v>734</v>
      </c>
    </row>
    <row r="13" spans="1:4">
      <c r="A13">
        <v>12</v>
      </c>
      <c r="B13" t="s">
        <v>713</v>
      </c>
      <c r="C13" t="s">
        <v>735</v>
      </c>
      <c r="D13" t="s">
        <v>736</v>
      </c>
    </row>
    <row r="14" spans="1:4">
      <c r="A14">
        <v>13</v>
      </c>
      <c r="B14" t="s">
        <v>713</v>
      </c>
      <c r="C14" t="s">
        <v>737</v>
      </c>
      <c r="D14" t="s">
        <v>738</v>
      </c>
    </row>
    <row r="15" spans="1:4">
      <c r="A15">
        <v>14</v>
      </c>
      <c r="B15" t="s">
        <v>713</v>
      </c>
      <c r="C15" t="s">
        <v>739</v>
      </c>
      <c r="D15" t="s">
        <v>740</v>
      </c>
    </row>
    <row r="16" spans="1:4">
      <c r="A16">
        <v>15</v>
      </c>
      <c r="B16" t="s">
        <v>713</v>
      </c>
      <c r="C16" t="s">
        <v>741</v>
      </c>
      <c r="D16" t="s">
        <v>742</v>
      </c>
    </row>
    <row r="17" spans="1:4">
      <c r="A17">
        <v>16</v>
      </c>
      <c r="B17" t="s">
        <v>713</v>
      </c>
      <c r="C17" t="s">
        <v>743</v>
      </c>
      <c r="D17" t="s">
        <v>744</v>
      </c>
    </row>
    <row r="18" spans="1:4">
      <c r="A18">
        <v>17</v>
      </c>
      <c r="B18" t="s">
        <v>713</v>
      </c>
      <c r="C18" t="s">
        <v>745</v>
      </c>
      <c r="D18" t="s">
        <v>746</v>
      </c>
    </row>
    <row r="19" spans="1:4">
      <c r="A19">
        <v>18</v>
      </c>
      <c r="B19" t="s">
        <v>713</v>
      </c>
      <c r="C19" t="s">
        <v>747</v>
      </c>
      <c r="D19" t="s">
        <v>748</v>
      </c>
    </row>
    <row r="20" spans="1:4">
      <c r="A20">
        <v>19</v>
      </c>
      <c r="B20" t="s">
        <v>713</v>
      </c>
      <c r="C20" t="s">
        <v>749</v>
      </c>
      <c r="D20" t="s">
        <v>750</v>
      </c>
    </row>
    <row r="21" spans="1:4">
      <c r="A21">
        <v>20</v>
      </c>
      <c r="B21" t="s">
        <v>751</v>
      </c>
      <c r="C21" t="s">
        <v>751</v>
      </c>
      <c r="D21" t="s">
        <v>752</v>
      </c>
    </row>
    <row r="22" spans="1:4">
      <c r="A22">
        <v>21</v>
      </c>
      <c r="B22" t="s">
        <v>751</v>
      </c>
      <c r="C22" t="s">
        <v>753</v>
      </c>
      <c r="D22" t="s">
        <v>754</v>
      </c>
    </row>
    <row r="23" spans="1:4">
      <c r="A23">
        <v>22</v>
      </c>
      <c r="B23" t="s">
        <v>751</v>
      </c>
      <c r="C23" t="s">
        <v>755</v>
      </c>
      <c r="D23" t="s">
        <v>756</v>
      </c>
    </row>
    <row r="24" spans="1:4">
      <c r="A24">
        <v>23</v>
      </c>
      <c r="B24" t="s">
        <v>751</v>
      </c>
      <c r="C24" t="s">
        <v>757</v>
      </c>
      <c r="D24" t="s">
        <v>758</v>
      </c>
    </row>
    <row r="25" spans="1:4">
      <c r="A25">
        <v>24</v>
      </c>
      <c r="B25" t="s">
        <v>751</v>
      </c>
      <c r="C25" t="s">
        <v>759</v>
      </c>
      <c r="D25" t="s">
        <v>760</v>
      </c>
    </row>
    <row r="26" spans="1:4">
      <c r="A26">
        <v>25</v>
      </c>
      <c r="B26" t="s">
        <v>751</v>
      </c>
      <c r="C26" t="s">
        <v>761</v>
      </c>
      <c r="D26" t="s">
        <v>762</v>
      </c>
    </row>
    <row r="27" spans="1:4">
      <c r="A27">
        <v>26</v>
      </c>
      <c r="B27" t="s">
        <v>751</v>
      </c>
      <c r="C27" t="s">
        <v>763</v>
      </c>
      <c r="D27" t="s">
        <v>764</v>
      </c>
    </row>
    <row r="28" spans="1:4">
      <c r="A28">
        <v>27</v>
      </c>
      <c r="B28" t="s">
        <v>751</v>
      </c>
      <c r="C28" t="s">
        <v>765</v>
      </c>
      <c r="D28" t="s">
        <v>766</v>
      </c>
    </row>
    <row r="29" spans="1:4">
      <c r="A29">
        <v>28</v>
      </c>
      <c r="B29" t="s">
        <v>751</v>
      </c>
      <c r="C29" t="s">
        <v>767</v>
      </c>
      <c r="D29" t="s">
        <v>768</v>
      </c>
    </row>
    <row r="30" spans="1:4">
      <c r="A30">
        <v>29</v>
      </c>
      <c r="B30" t="s">
        <v>751</v>
      </c>
      <c r="C30" t="s">
        <v>769</v>
      </c>
      <c r="D30" t="s">
        <v>770</v>
      </c>
    </row>
    <row r="31" spans="1:4">
      <c r="A31">
        <v>30</v>
      </c>
      <c r="B31" t="s">
        <v>751</v>
      </c>
      <c r="C31" t="s">
        <v>771</v>
      </c>
      <c r="D31" t="s">
        <v>772</v>
      </c>
    </row>
    <row r="32" spans="1:4">
      <c r="A32">
        <v>31</v>
      </c>
      <c r="B32" t="s">
        <v>751</v>
      </c>
      <c r="C32" t="s">
        <v>773</v>
      </c>
      <c r="D32" t="s">
        <v>774</v>
      </c>
    </row>
    <row r="33" spans="1:4">
      <c r="A33">
        <v>32</v>
      </c>
      <c r="B33" t="s">
        <v>775</v>
      </c>
      <c r="C33" t="s">
        <v>777</v>
      </c>
      <c r="D33" t="s">
        <v>778</v>
      </c>
    </row>
    <row r="34" spans="1:4">
      <c r="A34">
        <v>33</v>
      </c>
      <c r="B34" t="s">
        <v>775</v>
      </c>
      <c r="C34" t="s">
        <v>775</v>
      </c>
      <c r="D34" t="s">
        <v>776</v>
      </c>
    </row>
    <row r="35" spans="1:4">
      <c r="A35">
        <v>34</v>
      </c>
      <c r="B35" t="s">
        <v>775</v>
      </c>
      <c r="C35" t="s">
        <v>779</v>
      </c>
      <c r="D35" t="s">
        <v>780</v>
      </c>
    </row>
    <row r="36" spans="1:4">
      <c r="A36">
        <v>35</v>
      </c>
      <c r="B36" t="s">
        <v>775</v>
      </c>
      <c r="C36" t="s">
        <v>781</v>
      </c>
      <c r="D36" t="s">
        <v>782</v>
      </c>
    </row>
    <row r="37" spans="1:4">
      <c r="A37">
        <v>36</v>
      </c>
      <c r="B37" t="s">
        <v>775</v>
      </c>
      <c r="C37" t="s">
        <v>783</v>
      </c>
      <c r="D37" t="s">
        <v>784</v>
      </c>
    </row>
    <row r="38" spans="1:4">
      <c r="A38">
        <v>37</v>
      </c>
      <c r="B38" t="s">
        <v>775</v>
      </c>
      <c r="C38" t="s">
        <v>785</v>
      </c>
      <c r="D38" t="s">
        <v>786</v>
      </c>
    </row>
    <row r="39" spans="1:4">
      <c r="A39">
        <v>38</v>
      </c>
      <c r="B39" t="s">
        <v>787</v>
      </c>
      <c r="C39" t="s">
        <v>787</v>
      </c>
      <c r="D39" t="s">
        <v>788</v>
      </c>
    </row>
    <row r="40" spans="1:4">
      <c r="A40">
        <v>39</v>
      </c>
      <c r="B40" t="s">
        <v>787</v>
      </c>
      <c r="C40" t="s">
        <v>789</v>
      </c>
      <c r="D40" t="s">
        <v>790</v>
      </c>
    </row>
    <row r="41" spans="1:4">
      <c r="A41">
        <v>40</v>
      </c>
      <c r="B41" t="s">
        <v>787</v>
      </c>
      <c r="C41" t="s">
        <v>791</v>
      </c>
      <c r="D41" t="s">
        <v>792</v>
      </c>
    </row>
    <row r="42" spans="1:4">
      <c r="A42">
        <v>41</v>
      </c>
      <c r="B42" t="s">
        <v>787</v>
      </c>
      <c r="C42" t="s">
        <v>793</v>
      </c>
      <c r="D42" t="s">
        <v>794</v>
      </c>
    </row>
    <row r="43" spans="1:4">
      <c r="A43">
        <v>42</v>
      </c>
      <c r="B43" t="s">
        <v>787</v>
      </c>
      <c r="C43" t="s">
        <v>795</v>
      </c>
      <c r="D43" t="s">
        <v>796</v>
      </c>
    </row>
    <row r="44" spans="1:4">
      <c r="A44">
        <v>43</v>
      </c>
      <c r="B44" t="s">
        <v>787</v>
      </c>
      <c r="C44" t="s">
        <v>797</v>
      </c>
      <c r="D44" t="s">
        <v>798</v>
      </c>
    </row>
    <row r="45" spans="1:4">
      <c r="A45">
        <v>44</v>
      </c>
      <c r="B45" t="s">
        <v>787</v>
      </c>
      <c r="C45" t="s">
        <v>799</v>
      </c>
      <c r="D45" t="s">
        <v>800</v>
      </c>
    </row>
    <row r="46" spans="1:4">
      <c r="A46">
        <v>45</v>
      </c>
      <c r="B46" t="s">
        <v>787</v>
      </c>
      <c r="C46" t="s">
        <v>801</v>
      </c>
      <c r="D46" t="s">
        <v>802</v>
      </c>
    </row>
    <row r="47" spans="1:4">
      <c r="A47">
        <v>46</v>
      </c>
      <c r="B47" t="s">
        <v>787</v>
      </c>
      <c r="C47" t="s">
        <v>803</v>
      </c>
      <c r="D47" t="s">
        <v>804</v>
      </c>
    </row>
    <row r="48" spans="1:4">
      <c r="A48">
        <v>47</v>
      </c>
      <c r="B48" t="s">
        <v>787</v>
      </c>
      <c r="C48" t="s">
        <v>805</v>
      </c>
      <c r="D48" t="s">
        <v>806</v>
      </c>
    </row>
    <row r="49" spans="1:4">
      <c r="A49">
        <v>48</v>
      </c>
      <c r="B49" t="s">
        <v>787</v>
      </c>
      <c r="C49" t="s">
        <v>807</v>
      </c>
      <c r="D49" t="s">
        <v>808</v>
      </c>
    </row>
    <row r="50" spans="1:4">
      <c r="A50">
        <v>49</v>
      </c>
      <c r="B50" t="s">
        <v>787</v>
      </c>
      <c r="C50" t="s">
        <v>809</v>
      </c>
      <c r="D50" t="s">
        <v>810</v>
      </c>
    </row>
    <row r="51" spans="1:4">
      <c r="A51">
        <v>50</v>
      </c>
      <c r="B51" t="s">
        <v>787</v>
      </c>
      <c r="C51" t="s">
        <v>811</v>
      </c>
      <c r="D51" t="s">
        <v>812</v>
      </c>
    </row>
    <row r="52" spans="1:4">
      <c r="A52">
        <v>51</v>
      </c>
      <c r="B52" t="s">
        <v>813</v>
      </c>
      <c r="C52" t="s">
        <v>813</v>
      </c>
      <c r="D52" t="s">
        <v>814</v>
      </c>
    </row>
    <row r="53" spans="1:4">
      <c r="A53">
        <v>52</v>
      </c>
      <c r="B53" t="s">
        <v>813</v>
      </c>
      <c r="C53" t="s">
        <v>815</v>
      </c>
      <c r="D53" t="s">
        <v>816</v>
      </c>
    </row>
    <row r="54" spans="1:4">
      <c r="A54">
        <v>53</v>
      </c>
      <c r="B54" t="s">
        <v>813</v>
      </c>
      <c r="C54" t="s">
        <v>817</v>
      </c>
      <c r="D54" t="s">
        <v>818</v>
      </c>
    </row>
    <row r="55" spans="1:4">
      <c r="A55">
        <v>54</v>
      </c>
      <c r="B55" t="s">
        <v>813</v>
      </c>
      <c r="C55" t="s">
        <v>819</v>
      </c>
      <c r="D55" t="s">
        <v>820</v>
      </c>
    </row>
    <row r="56" spans="1:4">
      <c r="A56">
        <v>55</v>
      </c>
      <c r="B56" t="s">
        <v>813</v>
      </c>
      <c r="C56" t="s">
        <v>821</v>
      </c>
      <c r="D56" t="s">
        <v>822</v>
      </c>
    </row>
    <row r="57" spans="1:4">
      <c r="A57">
        <v>56</v>
      </c>
      <c r="B57" t="s">
        <v>813</v>
      </c>
      <c r="C57" t="s">
        <v>823</v>
      </c>
      <c r="D57" t="s">
        <v>824</v>
      </c>
    </row>
    <row r="58" spans="1:4">
      <c r="A58">
        <v>57</v>
      </c>
      <c r="B58" t="s">
        <v>813</v>
      </c>
      <c r="C58" t="s">
        <v>825</v>
      </c>
      <c r="D58" t="s">
        <v>826</v>
      </c>
    </row>
    <row r="59" spans="1:4">
      <c r="A59">
        <v>58</v>
      </c>
      <c r="B59" t="s">
        <v>813</v>
      </c>
      <c r="C59" t="s">
        <v>827</v>
      </c>
      <c r="D59" t="s">
        <v>828</v>
      </c>
    </row>
    <row r="60" spans="1:4">
      <c r="A60">
        <v>59</v>
      </c>
      <c r="B60" t="s">
        <v>829</v>
      </c>
      <c r="C60" t="s">
        <v>829</v>
      </c>
      <c r="D60" t="s">
        <v>830</v>
      </c>
    </row>
    <row r="61" spans="1:4">
      <c r="A61">
        <v>60</v>
      </c>
      <c r="B61" t="s">
        <v>829</v>
      </c>
      <c r="C61" t="s">
        <v>831</v>
      </c>
      <c r="D61" t="s">
        <v>832</v>
      </c>
    </row>
    <row r="62" spans="1:4">
      <c r="A62">
        <v>61</v>
      </c>
      <c r="B62" t="s">
        <v>829</v>
      </c>
      <c r="C62" t="s">
        <v>833</v>
      </c>
      <c r="D62" t="s">
        <v>834</v>
      </c>
    </row>
    <row r="63" spans="1:4">
      <c r="A63">
        <v>62</v>
      </c>
      <c r="B63" t="s">
        <v>829</v>
      </c>
      <c r="C63" t="s">
        <v>835</v>
      </c>
      <c r="D63" t="s">
        <v>836</v>
      </c>
    </row>
    <row r="64" spans="1:4">
      <c r="A64">
        <v>63</v>
      </c>
      <c r="B64" t="s">
        <v>829</v>
      </c>
      <c r="C64" t="s">
        <v>837</v>
      </c>
      <c r="D64" t="s">
        <v>838</v>
      </c>
    </row>
    <row r="65" spans="1:4">
      <c r="A65">
        <v>64</v>
      </c>
      <c r="B65" t="s">
        <v>829</v>
      </c>
      <c r="C65" t="s">
        <v>839</v>
      </c>
      <c r="D65" t="s">
        <v>840</v>
      </c>
    </row>
    <row r="66" spans="1:4">
      <c r="A66">
        <v>65</v>
      </c>
      <c r="B66" t="s">
        <v>829</v>
      </c>
      <c r="C66" t="s">
        <v>841</v>
      </c>
      <c r="D66" t="s">
        <v>842</v>
      </c>
    </row>
    <row r="67" spans="1:4">
      <c r="A67">
        <v>66</v>
      </c>
      <c r="B67" t="s">
        <v>829</v>
      </c>
      <c r="C67" t="s">
        <v>843</v>
      </c>
      <c r="D67" t="s">
        <v>844</v>
      </c>
    </row>
    <row r="68" spans="1:4">
      <c r="A68">
        <v>67</v>
      </c>
      <c r="B68" t="s">
        <v>829</v>
      </c>
      <c r="C68" t="s">
        <v>845</v>
      </c>
      <c r="D68" t="s">
        <v>846</v>
      </c>
    </row>
    <row r="69" spans="1:4">
      <c r="A69">
        <v>68</v>
      </c>
      <c r="B69" t="s">
        <v>829</v>
      </c>
      <c r="C69" t="s">
        <v>847</v>
      </c>
      <c r="D69" t="s">
        <v>848</v>
      </c>
    </row>
    <row r="70" spans="1:4">
      <c r="A70">
        <v>69</v>
      </c>
      <c r="B70" t="s">
        <v>829</v>
      </c>
      <c r="C70" t="s">
        <v>849</v>
      </c>
      <c r="D70" t="s">
        <v>850</v>
      </c>
    </row>
    <row r="71" spans="1:4">
      <c r="A71">
        <v>70</v>
      </c>
      <c r="B71" t="s">
        <v>851</v>
      </c>
      <c r="C71" t="s">
        <v>853</v>
      </c>
      <c r="D71" t="s">
        <v>854</v>
      </c>
    </row>
    <row r="72" spans="1:4">
      <c r="A72">
        <v>71</v>
      </c>
      <c r="B72" t="s">
        <v>851</v>
      </c>
      <c r="C72" t="s">
        <v>851</v>
      </c>
      <c r="D72" t="s">
        <v>852</v>
      </c>
    </row>
    <row r="73" spans="1:4">
      <c r="A73">
        <v>72</v>
      </c>
      <c r="B73" t="s">
        <v>851</v>
      </c>
      <c r="C73" t="s">
        <v>855</v>
      </c>
      <c r="D73" t="s">
        <v>856</v>
      </c>
    </row>
    <row r="74" spans="1:4">
      <c r="A74">
        <v>73</v>
      </c>
      <c r="B74" t="s">
        <v>851</v>
      </c>
      <c r="C74" t="s">
        <v>857</v>
      </c>
      <c r="D74" t="s">
        <v>858</v>
      </c>
    </row>
    <row r="75" spans="1:4">
      <c r="A75">
        <v>74</v>
      </c>
      <c r="B75" t="s">
        <v>851</v>
      </c>
      <c r="C75" t="s">
        <v>859</v>
      </c>
      <c r="D75" t="s">
        <v>860</v>
      </c>
    </row>
    <row r="76" spans="1:4">
      <c r="A76">
        <v>75</v>
      </c>
      <c r="B76" t="s">
        <v>861</v>
      </c>
      <c r="C76" t="s">
        <v>861</v>
      </c>
      <c r="D76" t="s">
        <v>862</v>
      </c>
    </row>
    <row r="77" spans="1:4">
      <c r="A77">
        <v>76</v>
      </c>
      <c r="B77" t="s">
        <v>861</v>
      </c>
      <c r="C77" t="s">
        <v>863</v>
      </c>
      <c r="D77" t="s">
        <v>864</v>
      </c>
    </row>
    <row r="78" spans="1:4">
      <c r="A78">
        <v>77</v>
      </c>
      <c r="B78" t="s">
        <v>861</v>
      </c>
      <c r="C78" t="s">
        <v>865</v>
      </c>
      <c r="D78" t="s">
        <v>866</v>
      </c>
    </row>
    <row r="79" spans="1:4">
      <c r="A79">
        <v>78</v>
      </c>
      <c r="B79" t="s">
        <v>861</v>
      </c>
      <c r="C79" t="s">
        <v>867</v>
      </c>
      <c r="D79" t="s">
        <v>868</v>
      </c>
    </row>
    <row r="80" spans="1:4">
      <c r="A80">
        <v>79</v>
      </c>
      <c r="B80" t="s">
        <v>861</v>
      </c>
      <c r="C80" t="s">
        <v>869</v>
      </c>
      <c r="D80" t="s">
        <v>870</v>
      </c>
    </row>
    <row r="81" spans="1:4">
      <c r="A81">
        <v>80</v>
      </c>
      <c r="B81" t="s">
        <v>861</v>
      </c>
      <c r="C81" t="s">
        <v>871</v>
      </c>
      <c r="D81" t="s">
        <v>872</v>
      </c>
    </row>
    <row r="82" spans="1:4">
      <c r="A82">
        <v>81</v>
      </c>
      <c r="B82" t="s">
        <v>861</v>
      </c>
      <c r="C82" t="s">
        <v>873</v>
      </c>
      <c r="D82" t="s">
        <v>874</v>
      </c>
    </row>
    <row r="83" spans="1:4">
      <c r="A83">
        <v>82</v>
      </c>
      <c r="B83" t="s">
        <v>861</v>
      </c>
      <c r="C83" t="s">
        <v>875</v>
      </c>
      <c r="D83" t="s">
        <v>876</v>
      </c>
    </row>
    <row r="84" spans="1:4">
      <c r="A84">
        <v>83</v>
      </c>
      <c r="B84" t="s">
        <v>877</v>
      </c>
      <c r="C84" t="s">
        <v>877</v>
      </c>
      <c r="D84" t="s">
        <v>878</v>
      </c>
    </row>
    <row r="85" spans="1:4">
      <c r="A85">
        <v>84</v>
      </c>
      <c r="B85" t="s">
        <v>879</v>
      </c>
      <c r="C85" t="s">
        <v>879</v>
      </c>
      <c r="D85" t="s">
        <v>880</v>
      </c>
    </row>
    <row r="86" spans="1:4">
      <c r="A86">
        <v>85</v>
      </c>
      <c r="B86" t="s">
        <v>881</v>
      </c>
      <c r="C86" t="s">
        <v>881</v>
      </c>
      <c r="D86" t="s">
        <v>882</v>
      </c>
    </row>
    <row r="87" spans="1:4">
      <c r="A87">
        <v>86</v>
      </c>
      <c r="B87" t="s">
        <v>883</v>
      </c>
      <c r="C87" t="s">
        <v>883</v>
      </c>
      <c r="D87" t="s">
        <v>884</v>
      </c>
    </row>
    <row r="88" spans="1:4">
      <c r="A88">
        <v>87</v>
      </c>
      <c r="B88" t="s">
        <v>885</v>
      </c>
      <c r="C88" t="s">
        <v>885</v>
      </c>
      <c r="D88" t="s">
        <v>886</v>
      </c>
    </row>
    <row r="89" spans="1:4">
      <c r="A89">
        <v>88</v>
      </c>
      <c r="B89" t="s">
        <v>887</v>
      </c>
      <c r="C89" t="s">
        <v>887</v>
      </c>
      <c r="D89" t="s">
        <v>888</v>
      </c>
    </row>
    <row r="90" spans="1:4">
      <c r="A90">
        <v>89</v>
      </c>
      <c r="B90" t="s">
        <v>889</v>
      </c>
      <c r="C90" t="s">
        <v>889</v>
      </c>
      <c r="D90" t="s">
        <v>890</v>
      </c>
    </row>
    <row r="91" spans="1:4">
      <c r="A91">
        <v>90</v>
      </c>
      <c r="B91" t="s">
        <v>891</v>
      </c>
      <c r="C91" t="s">
        <v>891</v>
      </c>
      <c r="D91" t="s">
        <v>892</v>
      </c>
    </row>
    <row r="92" spans="1:4">
      <c r="A92">
        <v>91</v>
      </c>
      <c r="B92" t="s">
        <v>893</v>
      </c>
      <c r="C92" t="s">
        <v>893</v>
      </c>
      <c r="D92" t="s">
        <v>894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897</v>
      </c>
      <c r="C94" t="s">
        <v>897</v>
      </c>
      <c r="D94" t="s">
        <v>898</v>
      </c>
    </row>
    <row r="95" spans="1:4">
      <c r="A95">
        <v>94</v>
      </c>
      <c r="B95" t="s">
        <v>899</v>
      </c>
      <c r="C95" t="s">
        <v>899</v>
      </c>
      <c r="D95" t="s">
        <v>900</v>
      </c>
    </row>
    <row r="96" spans="1:4">
      <c r="A96">
        <v>95</v>
      </c>
      <c r="B96" t="s">
        <v>901</v>
      </c>
      <c r="C96" t="s">
        <v>903</v>
      </c>
      <c r="D96" t="s">
        <v>904</v>
      </c>
    </row>
    <row r="97" spans="1:4">
      <c r="A97">
        <v>96</v>
      </c>
      <c r="B97" t="s">
        <v>901</v>
      </c>
      <c r="C97" t="s">
        <v>905</v>
      </c>
      <c r="D97" t="s">
        <v>906</v>
      </c>
    </row>
    <row r="98" spans="1:4">
      <c r="A98">
        <v>97</v>
      </c>
      <c r="B98" t="s">
        <v>901</v>
      </c>
      <c r="C98" t="s">
        <v>907</v>
      </c>
      <c r="D98" t="s">
        <v>908</v>
      </c>
    </row>
    <row r="99" spans="1:4">
      <c r="A99">
        <v>98</v>
      </c>
      <c r="B99" t="s">
        <v>901</v>
      </c>
      <c r="C99" t="s">
        <v>855</v>
      </c>
      <c r="D99" t="s">
        <v>909</v>
      </c>
    </row>
    <row r="100" spans="1:4">
      <c r="A100">
        <v>99</v>
      </c>
      <c r="B100" t="s">
        <v>901</v>
      </c>
      <c r="C100" t="s">
        <v>910</v>
      </c>
      <c r="D100" t="s">
        <v>911</v>
      </c>
    </row>
    <row r="101" spans="1:4">
      <c r="A101">
        <v>100</v>
      </c>
      <c r="B101" t="s">
        <v>901</v>
      </c>
      <c r="C101" t="s">
        <v>901</v>
      </c>
      <c r="D101" t="s">
        <v>902</v>
      </c>
    </row>
    <row r="102" spans="1:4">
      <c r="A102">
        <v>101</v>
      </c>
      <c r="B102" t="s">
        <v>901</v>
      </c>
      <c r="C102" t="s">
        <v>912</v>
      </c>
      <c r="D102" t="s">
        <v>913</v>
      </c>
    </row>
    <row r="103" spans="1:4">
      <c r="A103">
        <v>102</v>
      </c>
      <c r="B103" t="s">
        <v>901</v>
      </c>
      <c r="C103" t="s">
        <v>914</v>
      </c>
      <c r="D103" t="s">
        <v>915</v>
      </c>
    </row>
    <row r="104" spans="1:4">
      <c r="A104">
        <v>103</v>
      </c>
      <c r="B104" t="s">
        <v>901</v>
      </c>
      <c r="C104" t="s">
        <v>916</v>
      </c>
      <c r="D104" t="s">
        <v>917</v>
      </c>
    </row>
    <row r="105" spans="1:4">
      <c r="A105">
        <v>104</v>
      </c>
      <c r="B105" t="s">
        <v>901</v>
      </c>
      <c r="C105" t="s">
        <v>918</v>
      </c>
      <c r="D105" t="s">
        <v>919</v>
      </c>
    </row>
    <row r="106" spans="1:4">
      <c r="A106">
        <v>105</v>
      </c>
      <c r="B106" t="s">
        <v>901</v>
      </c>
      <c r="C106" t="s">
        <v>920</v>
      </c>
      <c r="D106" t="s">
        <v>921</v>
      </c>
    </row>
    <row r="107" spans="1:4">
      <c r="A107">
        <v>106</v>
      </c>
      <c r="B107" t="s">
        <v>901</v>
      </c>
      <c r="C107" t="s">
        <v>922</v>
      </c>
      <c r="D107" t="s">
        <v>923</v>
      </c>
    </row>
    <row r="108" spans="1:4">
      <c r="A108">
        <v>107</v>
      </c>
      <c r="B108" t="s">
        <v>901</v>
      </c>
      <c r="C108" t="s">
        <v>873</v>
      </c>
      <c r="D108" t="s">
        <v>924</v>
      </c>
    </row>
    <row r="109" spans="1:4">
      <c r="A109">
        <v>108</v>
      </c>
      <c r="B109" t="s">
        <v>901</v>
      </c>
      <c r="C109" t="s">
        <v>925</v>
      </c>
      <c r="D109" t="s">
        <v>926</v>
      </c>
    </row>
    <row r="110" spans="1:4">
      <c r="A110">
        <v>109</v>
      </c>
      <c r="B110" t="s">
        <v>927</v>
      </c>
      <c r="C110" t="s">
        <v>929</v>
      </c>
      <c r="D110" t="s">
        <v>930</v>
      </c>
    </row>
    <row r="111" spans="1:4">
      <c r="A111">
        <v>110</v>
      </c>
      <c r="B111" t="s">
        <v>927</v>
      </c>
      <c r="C111" t="s">
        <v>931</v>
      </c>
      <c r="D111" t="s">
        <v>932</v>
      </c>
    </row>
    <row r="112" spans="1:4">
      <c r="A112">
        <v>111</v>
      </c>
      <c r="B112" t="s">
        <v>927</v>
      </c>
      <c r="C112" t="s">
        <v>927</v>
      </c>
      <c r="D112" t="s">
        <v>928</v>
      </c>
    </row>
    <row r="113" spans="1:4">
      <c r="A113">
        <v>112</v>
      </c>
      <c r="B113" t="s">
        <v>927</v>
      </c>
      <c r="C113" t="s">
        <v>933</v>
      </c>
      <c r="D113" t="s">
        <v>934</v>
      </c>
    </row>
    <row r="114" spans="1:4">
      <c r="A114">
        <v>113</v>
      </c>
      <c r="B114" t="s">
        <v>927</v>
      </c>
      <c r="C114" t="s">
        <v>797</v>
      </c>
      <c r="D114" t="s">
        <v>935</v>
      </c>
    </row>
    <row r="115" spans="1:4">
      <c r="A115">
        <v>114</v>
      </c>
      <c r="B115" t="s">
        <v>927</v>
      </c>
      <c r="C115" t="s">
        <v>936</v>
      </c>
      <c r="D115" t="s">
        <v>937</v>
      </c>
    </row>
    <row r="116" spans="1:4">
      <c r="A116">
        <v>115</v>
      </c>
      <c r="B116" t="s">
        <v>927</v>
      </c>
      <c r="C116" t="s">
        <v>938</v>
      </c>
      <c r="D116" t="s">
        <v>939</v>
      </c>
    </row>
    <row r="117" spans="1:4">
      <c r="A117">
        <v>116</v>
      </c>
      <c r="B117" t="s">
        <v>927</v>
      </c>
      <c r="C117" t="s">
        <v>940</v>
      </c>
      <c r="D117" t="s">
        <v>941</v>
      </c>
    </row>
    <row r="118" spans="1:4">
      <c r="A118">
        <v>117</v>
      </c>
      <c r="B118" t="s">
        <v>927</v>
      </c>
      <c r="C118" t="s">
        <v>942</v>
      </c>
      <c r="D118" t="s">
        <v>943</v>
      </c>
    </row>
    <row r="119" spans="1:4">
      <c r="A119">
        <v>118</v>
      </c>
      <c r="B119" t="s">
        <v>927</v>
      </c>
      <c r="C119" t="s">
        <v>944</v>
      </c>
      <c r="D119" t="s">
        <v>945</v>
      </c>
    </row>
    <row r="120" spans="1:4">
      <c r="A120">
        <v>119</v>
      </c>
      <c r="B120" t="s">
        <v>946</v>
      </c>
      <c r="C120" t="s">
        <v>946</v>
      </c>
      <c r="D120" t="s">
        <v>947</v>
      </c>
    </row>
    <row r="121" spans="1:4">
      <c r="A121">
        <v>120</v>
      </c>
      <c r="B121" t="s">
        <v>946</v>
      </c>
      <c r="C121" t="s">
        <v>948</v>
      </c>
      <c r="D121" t="s">
        <v>949</v>
      </c>
    </row>
    <row r="122" spans="1:4">
      <c r="A122">
        <v>121</v>
      </c>
      <c r="B122" t="s">
        <v>946</v>
      </c>
      <c r="C122" t="s">
        <v>950</v>
      </c>
      <c r="D122" t="s">
        <v>951</v>
      </c>
    </row>
    <row r="123" spans="1:4">
      <c r="A123">
        <v>122</v>
      </c>
      <c r="B123" t="s">
        <v>946</v>
      </c>
      <c r="C123" t="s">
        <v>952</v>
      </c>
      <c r="D123" t="s">
        <v>953</v>
      </c>
    </row>
    <row r="124" spans="1:4">
      <c r="A124">
        <v>123</v>
      </c>
      <c r="B124" t="s">
        <v>946</v>
      </c>
      <c r="C124" t="s">
        <v>954</v>
      </c>
      <c r="D124" t="s">
        <v>955</v>
      </c>
    </row>
    <row r="125" spans="1:4">
      <c r="A125">
        <v>124</v>
      </c>
      <c r="B125" t="s">
        <v>946</v>
      </c>
      <c r="C125" t="s">
        <v>956</v>
      </c>
      <c r="D125" t="s">
        <v>957</v>
      </c>
    </row>
    <row r="126" spans="1:4">
      <c r="A126">
        <v>125</v>
      </c>
      <c r="B126" t="s">
        <v>946</v>
      </c>
      <c r="C126" t="s">
        <v>958</v>
      </c>
      <c r="D126" t="s">
        <v>959</v>
      </c>
    </row>
    <row r="127" spans="1:4">
      <c r="A127">
        <v>126</v>
      </c>
      <c r="B127" t="s">
        <v>946</v>
      </c>
      <c r="C127" t="s">
        <v>960</v>
      </c>
      <c r="D127" t="s">
        <v>961</v>
      </c>
    </row>
    <row r="128" spans="1:4">
      <c r="A128">
        <v>127</v>
      </c>
      <c r="B128" t="s">
        <v>946</v>
      </c>
      <c r="C128" t="s">
        <v>962</v>
      </c>
      <c r="D128" t="s">
        <v>963</v>
      </c>
    </row>
    <row r="129" spans="1:4">
      <c r="A129">
        <v>128</v>
      </c>
      <c r="B129" t="s">
        <v>946</v>
      </c>
      <c r="C129" t="s">
        <v>964</v>
      </c>
      <c r="D129" t="s">
        <v>965</v>
      </c>
    </row>
    <row r="130" spans="1:4">
      <c r="A130">
        <v>129</v>
      </c>
      <c r="B130" t="s">
        <v>966</v>
      </c>
      <c r="C130" t="s">
        <v>968</v>
      </c>
      <c r="D130" t="s">
        <v>969</v>
      </c>
    </row>
    <row r="131" spans="1:4">
      <c r="A131">
        <v>130</v>
      </c>
      <c r="B131" t="s">
        <v>966</v>
      </c>
      <c r="C131" t="s">
        <v>970</v>
      </c>
      <c r="D131" t="s">
        <v>971</v>
      </c>
    </row>
    <row r="132" spans="1:4">
      <c r="A132">
        <v>131</v>
      </c>
      <c r="B132" t="s">
        <v>966</v>
      </c>
      <c r="C132" t="s">
        <v>972</v>
      </c>
      <c r="D132" t="s">
        <v>973</v>
      </c>
    </row>
    <row r="133" spans="1:4">
      <c r="A133">
        <v>132</v>
      </c>
      <c r="B133" t="s">
        <v>966</v>
      </c>
      <c r="C133" t="s">
        <v>966</v>
      </c>
      <c r="D133" t="s">
        <v>967</v>
      </c>
    </row>
    <row r="134" spans="1:4">
      <c r="A134">
        <v>133</v>
      </c>
      <c r="B134" t="s">
        <v>966</v>
      </c>
      <c r="C134" t="s">
        <v>974</v>
      </c>
      <c r="D134" t="s">
        <v>975</v>
      </c>
    </row>
    <row r="135" spans="1:4">
      <c r="A135">
        <v>134</v>
      </c>
      <c r="B135" t="s">
        <v>966</v>
      </c>
      <c r="C135" t="s">
        <v>976</v>
      </c>
      <c r="D135" t="s">
        <v>977</v>
      </c>
    </row>
    <row r="136" spans="1:4">
      <c r="A136">
        <v>135</v>
      </c>
      <c r="B136" t="s">
        <v>966</v>
      </c>
      <c r="C136" t="s">
        <v>978</v>
      </c>
      <c r="D136" t="s">
        <v>979</v>
      </c>
    </row>
    <row r="137" spans="1:4">
      <c r="A137">
        <v>136</v>
      </c>
      <c r="B137" t="s">
        <v>966</v>
      </c>
      <c r="C137" t="s">
        <v>785</v>
      </c>
      <c r="D137" t="s">
        <v>980</v>
      </c>
    </row>
    <row r="138" spans="1:4">
      <c r="A138">
        <v>137</v>
      </c>
      <c r="B138" t="s">
        <v>966</v>
      </c>
      <c r="C138" t="s">
        <v>981</v>
      </c>
      <c r="D138" t="s">
        <v>982</v>
      </c>
    </row>
    <row r="139" spans="1:4">
      <c r="A139">
        <v>138</v>
      </c>
      <c r="B139" t="s">
        <v>966</v>
      </c>
      <c r="C139" t="s">
        <v>983</v>
      </c>
      <c r="D139" t="s">
        <v>984</v>
      </c>
    </row>
    <row r="140" spans="1:4">
      <c r="A140">
        <v>139</v>
      </c>
      <c r="B140" t="s">
        <v>985</v>
      </c>
      <c r="C140" t="s">
        <v>987</v>
      </c>
      <c r="D140" t="s">
        <v>988</v>
      </c>
    </row>
    <row r="141" spans="1:4">
      <c r="A141">
        <v>140</v>
      </c>
      <c r="B141" t="s">
        <v>985</v>
      </c>
      <c r="C141" t="s">
        <v>989</v>
      </c>
      <c r="D141" t="s">
        <v>990</v>
      </c>
    </row>
    <row r="142" spans="1:4">
      <c r="A142">
        <v>141</v>
      </c>
      <c r="B142" t="s">
        <v>985</v>
      </c>
      <c r="C142" t="s">
        <v>991</v>
      </c>
      <c r="D142" t="s">
        <v>992</v>
      </c>
    </row>
    <row r="143" spans="1:4">
      <c r="A143">
        <v>142</v>
      </c>
      <c r="B143" t="s">
        <v>985</v>
      </c>
      <c r="C143" t="s">
        <v>985</v>
      </c>
      <c r="D143" t="s">
        <v>986</v>
      </c>
    </row>
    <row r="144" spans="1:4">
      <c r="A144">
        <v>143</v>
      </c>
      <c r="B144" t="s">
        <v>985</v>
      </c>
      <c r="C144" t="s">
        <v>993</v>
      </c>
      <c r="D144" t="s">
        <v>994</v>
      </c>
    </row>
    <row r="145" spans="1:4">
      <c r="A145">
        <v>144</v>
      </c>
      <c r="B145" t="s">
        <v>985</v>
      </c>
      <c r="C145" t="s">
        <v>995</v>
      </c>
      <c r="D145" t="s">
        <v>996</v>
      </c>
    </row>
    <row r="146" spans="1:4">
      <c r="A146">
        <v>145</v>
      </c>
      <c r="B146" t="s">
        <v>985</v>
      </c>
      <c r="C146" t="s">
        <v>997</v>
      </c>
      <c r="D146" t="s">
        <v>998</v>
      </c>
    </row>
    <row r="147" spans="1:4">
      <c r="A147">
        <v>146</v>
      </c>
      <c r="B147" t="s">
        <v>985</v>
      </c>
      <c r="C147" t="s">
        <v>999</v>
      </c>
      <c r="D147" t="s">
        <v>1000</v>
      </c>
    </row>
    <row r="148" spans="1:4">
      <c r="A148">
        <v>147</v>
      </c>
      <c r="B148" t="s">
        <v>985</v>
      </c>
      <c r="C148" t="s">
        <v>763</v>
      </c>
      <c r="D148" t="s">
        <v>1001</v>
      </c>
    </row>
    <row r="149" spans="1:4">
      <c r="A149">
        <v>148</v>
      </c>
      <c r="B149" t="s">
        <v>985</v>
      </c>
      <c r="C149" t="s">
        <v>1002</v>
      </c>
      <c r="D149" t="s">
        <v>1003</v>
      </c>
    </row>
    <row r="150" spans="1:4">
      <c r="A150">
        <v>149</v>
      </c>
      <c r="B150" t="s">
        <v>985</v>
      </c>
      <c r="C150" t="s">
        <v>1004</v>
      </c>
      <c r="D150" t="s">
        <v>1005</v>
      </c>
    </row>
    <row r="151" spans="1:4">
      <c r="A151">
        <v>150</v>
      </c>
      <c r="B151" t="s">
        <v>985</v>
      </c>
      <c r="C151" t="s">
        <v>1006</v>
      </c>
      <c r="D151" t="s">
        <v>1007</v>
      </c>
    </row>
    <row r="152" spans="1:4">
      <c r="A152">
        <v>151</v>
      </c>
      <c r="B152" t="s">
        <v>1008</v>
      </c>
      <c r="C152" t="s">
        <v>1010</v>
      </c>
      <c r="D152" t="s">
        <v>1011</v>
      </c>
    </row>
    <row r="153" spans="1:4">
      <c r="A153">
        <v>152</v>
      </c>
      <c r="B153" t="s">
        <v>1008</v>
      </c>
      <c r="C153" t="s">
        <v>1008</v>
      </c>
      <c r="D153" t="s">
        <v>1009</v>
      </c>
    </row>
    <row r="154" spans="1:4">
      <c r="A154">
        <v>153</v>
      </c>
      <c r="B154" t="s">
        <v>1008</v>
      </c>
      <c r="C154" t="s">
        <v>723</v>
      </c>
      <c r="D154" t="s">
        <v>1012</v>
      </c>
    </row>
    <row r="155" spans="1:4">
      <c r="A155">
        <v>154</v>
      </c>
      <c r="B155" t="s">
        <v>1008</v>
      </c>
      <c r="C155" t="s">
        <v>1013</v>
      </c>
      <c r="D155" t="s">
        <v>1014</v>
      </c>
    </row>
    <row r="156" spans="1:4">
      <c r="A156">
        <v>155</v>
      </c>
      <c r="B156" t="s">
        <v>1008</v>
      </c>
      <c r="C156" t="s">
        <v>997</v>
      </c>
      <c r="D156" t="s">
        <v>1015</v>
      </c>
    </row>
    <row r="157" spans="1:4">
      <c r="A157">
        <v>156</v>
      </c>
      <c r="B157" t="s">
        <v>1008</v>
      </c>
      <c r="C157" t="s">
        <v>1016</v>
      </c>
      <c r="D157" t="s">
        <v>1017</v>
      </c>
    </row>
    <row r="158" spans="1:4">
      <c r="A158">
        <v>157</v>
      </c>
      <c r="B158" t="s">
        <v>1008</v>
      </c>
      <c r="C158" t="s">
        <v>1018</v>
      </c>
      <c r="D158" t="s">
        <v>1019</v>
      </c>
    </row>
    <row r="159" spans="1:4">
      <c r="A159">
        <v>158</v>
      </c>
      <c r="B159" t="s">
        <v>1008</v>
      </c>
      <c r="C159" t="s">
        <v>1020</v>
      </c>
      <c r="D159" t="s">
        <v>1021</v>
      </c>
    </row>
    <row r="160" spans="1:4">
      <c r="A160">
        <v>159</v>
      </c>
      <c r="B160" t="s">
        <v>1008</v>
      </c>
      <c r="C160" t="s">
        <v>1022</v>
      </c>
      <c r="D160" t="s">
        <v>1023</v>
      </c>
    </row>
    <row r="161" spans="1:4">
      <c r="A161">
        <v>160</v>
      </c>
      <c r="B161" t="s">
        <v>1024</v>
      </c>
      <c r="C161" t="s">
        <v>1026</v>
      </c>
      <c r="D161" t="s">
        <v>1027</v>
      </c>
    </row>
    <row r="162" spans="1:4">
      <c r="A162">
        <v>161</v>
      </c>
      <c r="B162" t="s">
        <v>1024</v>
      </c>
      <c r="C162" t="s">
        <v>1028</v>
      </c>
      <c r="D162" t="s">
        <v>1029</v>
      </c>
    </row>
    <row r="163" spans="1:4">
      <c r="A163">
        <v>162</v>
      </c>
      <c r="B163" t="s">
        <v>1024</v>
      </c>
      <c r="C163" t="s">
        <v>1030</v>
      </c>
      <c r="D163" t="s">
        <v>1031</v>
      </c>
    </row>
    <row r="164" spans="1:4">
      <c r="A164">
        <v>163</v>
      </c>
      <c r="B164" t="s">
        <v>1024</v>
      </c>
      <c r="C164" t="s">
        <v>1032</v>
      </c>
      <c r="D164" t="s">
        <v>1033</v>
      </c>
    </row>
    <row r="165" spans="1:4">
      <c r="A165">
        <v>164</v>
      </c>
      <c r="B165" t="s">
        <v>1024</v>
      </c>
      <c r="C165" t="s">
        <v>1034</v>
      </c>
      <c r="D165" t="s">
        <v>1035</v>
      </c>
    </row>
    <row r="166" spans="1:4">
      <c r="A166">
        <v>165</v>
      </c>
      <c r="B166" t="s">
        <v>1024</v>
      </c>
      <c r="C166" t="s">
        <v>1036</v>
      </c>
      <c r="D166" t="s">
        <v>1037</v>
      </c>
    </row>
    <row r="167" spans="1:4">
      <c r="A167">
        <v>166</v>
      </c>
      <c r="B167" t="s">
        <v>1024</v>
      </c>
      <c r="C167" t="s">
        <v>1038</v>
      </c>
      <c r="D167" t="s">
        <v>1039</v>
      </c>
    </row>
    <row r="168" spans="1:4">
      <c r="A168">
        <v>167</v>
      </c>
      <c r="B168" t="s">
        <v>1024</v>
      </c>
      <c r="C168" t="s">
        <v>1024</v>
      </c>
      <c r="D168" t="s">
        <v>1025</v>
      </c>
    </row>
    <row r="169" spans="1:4">
      <c r="A169">
        <v>168</v>
      </c>
      <c r="B169" t="s">
        <v>1024</v>
      </c>
      <c r="C169" t="s">
        <v>1040</v>
      </c>
      <c r="D169" t="s">
        <v>1041</v>
      </c>
    </row>
    <row r="170" spans="1:4">
      <c r="A170">
        <v>169</v>
      </c>
      <c r="B170" t="s">
        <v>1024</v>
      </c>
      <c r="C170" t="s">
        <v>1042</v>
      </c>
      <c r="D170" t="s">
        <v>1043</v>
      </c>
    </row>
    <row r="171" spans="1:4">
      <c r="A171">
        <v>170</v>
      </c>
      <c r="B171" t="s">
        <v>1024</v>
      </c>
      <c r="C171" t="s">
        <v>1044</v>
      </c>
      <c r="D171" t="s">
        <v>1045</v>
      </c>
    </row>
    <row r="172" spans="1:4">
      <c r="A172">
        <v>171</v>
      </c>
      <c r="B172" t="s">
        <v>1024</v>
      </c>
      <c r="C172" t="s">
        <v>1046</v>
      </c>
      <c r="D172" t="s">
        <v>1047</v>
      </c>
    </row>
    <row r="173" spans="1:4">
      <c r="A173">
        <v>172</v>
      </c>
      <c r="B173" t="s">
        <v>1024</v>
      </c>
      <c r="C173" t="s">
        <v>1048</v>
      </c>
      <c r="D173" t="s">
        <v>1049</v>
      </c>
    </row>
    <row r="174" spans="1:4">
      <c r="A174">
        <v>173</v>
      </c>
      <c r="B174" t="s">
        <v>1050</v>
      </c>
      <c r="C174" t="s">
        <v>1052</v>
      </c>
      <c r="D174" t="s">
        <v>1053</v>
      </c>
    </row>
    <row r="175" spans="1:4">
      <c r="A175">
        <v>174</v>
      </c>
      <c r="B175" t="s">
        <v>1050</v>
      </c>
      <c r="C175" t="s">
        <v>1054</v>
      </c>
      <c r="D175" t="s">
        <v>1055</v>
      </c>
    </row>
    <row r="176" spans="1:4">
      <c r="A176">
        <v>175</v>
      </c>
      <c r="B176" t="s">
        <v>1050</v>
      </c>
      <c r="C176" t="s">
        <v>1056</v>
      </c>
      <c r="D176" t="s">
        <v>1057</v>
      </c>
    </row>
    <row r="177" spans="1:4">
      <c r="A177">
        <v>176</v>
      </c>
      <c r="B177" t="s">
        <v>1050</v>
      </c>
      <c r="C177" t="s">
        <v>1058</v>
      </c>
      <c r="D177" t="s">
        <v>1059</v>
      </c>
    </row>
    <row r="178" spans="1:4">
      <c r="A178">
        <v>177</v>
      </c>
      <c r="B178" t="s">
        <v>1050</v>
      </c>
      <c r="C178" t="s">
        <v>1050</v>
      </c>
      <c r="D178" t="s">
        <v>1051</v>
      </c>
    </row>
    <row r="179" spans="1:4">
      <c r="A179">
        <v>178</v>
      </c>
      <c r="B179" t="s">
        <v>1050</v>
      </c>
      <c r="C179" t="s">
        <v>1060</v>
      </c>
      <c r="D179" t="s">
        <v>1061</v>
      </c>
    </row>
    <row r="180" spans="1:4">
      <c r="A180">
        <v>179</v>
      </c>
      <c r="B180" t="s">
        <v>1050</v>
      </c>
      <c r="C180" t="s">
        <v>1062</v>
      </c>
      <c r="D180" t="s">
        <v>1063</v>
      </c>
    </row>
    <row r="181" spans="1:4">
      <c r="A181">
        <v>180</v>
      </c>
      <c r="B181" t="s">
        <v>1050</v>
      </c>
      <c r="C181" t="s">
        <v>1064</v>
      </c>
      <c r="D181" t="s">
        <v>1065</v>
      </c>
    </row>
    <row r="182" spans="1:4">
      <c r="A182">
        <v>181</v>
      </c>
      <c r="B182" t="s">
        <v>1050</v>
      </c>
      <c r="C182" t="s">
        <v>1066</v>
      </c>
      <c r="D182" t="s">
        <v>1067</v>
      </c>
    </row>
    <row r="183" spans="1:4">
      <c r="A183">
        <v>182</v>
      </c>
      <c r="B183" t="s">
        <v>1050</v>
      </c>
      <c r="C183" t="s">
        <v>1068</v>
      </c>
      <c r="D183" t="s">
        <v>1069</v>
      </c>
    </row>
    <row r="184" spans="1:4">
      <c r="A184">
        <v>183</v>
      </c>
      <c r="B184" t="s">
        <v>1050</v>
      </c>
      <c r="C184" t="s">
        <v>1070</v>
      </c>
      <c r="D184" t="s">
        <v>1071</v>
      </c>
    </row>
    <row r="185" spans="1:4">
      <c r="A185">
        <v>184</v>
      </c>
      <c r="B185" t="s">
        <v>1072</v>
      </c>
      <c r="C185" t="s">
        <v>1074</v>
      </c>
      <c r="D185" t="s">
        <v>1075</v>
      </c>
    </row>
    <row r="186" spans="1:4">
      <c r="A186">
        <v>185</v>
      </c>
      <c r="B186" t="s">
        <v>1072</v>
      </c>
      <c r="C186" t="s">
        <v>1076</v>
      </c>
      <c r="D186" t="s">
        <v>1077</v>
      </c>
    </row>
    <row r="187" spans="1:4">
      <c r="A187">
        <v>186</v>
      </c>
      <c r="B187" t="s">
        <v>1072</v>
      </c>
      <c r="C187" t="s">
        <v>1078</v>
      </c>
      <c r="D187" t="s">
        <v>1079</v>
      </c>
    </row>
    <row r="188" spans="1:4">
      <c r="A188">
        <v>187</v>
      </c>
      <c r="B188" t="s">
        <v>1072</v>
      </c>
      <c r="C188" t="s">
        <v>1072</v>
      </c>
      <c r="D188" t="s">
        <v>1073</v>
      </c>
    </row>
    <row r="189" spans="1:4">
      <c r="A189">
        <v>188</v>
      </c>
      <c r="B189" t="s">
        <v>1072</v>
      </c>
      <c r="C189" t="s">
        <v>1080</v>
      </c>
      <c r="D189" t="s">
        <v>1081</v>
      </c>
    </row>
    <row r="190" spans="1:4">
      <c r="A190">
        <v>189</v>
      </c>
      <c r="B190" t="s">
        <v>1072</v>
      </c>
      <c r="C190" t="s">
        <v>1082</v>
      </c>
      <c r="D190" t="s">
        <v>1083</v>
      </c>
    </row>
    <row r="191" spans="1:4">
      <c r="A191">
        <v>190</v>
      </c>
      <c r="B191" t="s">
        <v>1072</v>
      </c>
      <c r="C191" t="s">
        <v>1084</v>
      </c>
      <c r="D191" t="s">
        <v>1085</v>
      </c>
    </row>
    <row r="192" spans="1:4">
      <c r="A192">
        <v>191</v>
      </c>
      <c r="B192" t="s">
        <v>1072</v>
      </c>
      <c r="C192" t="s">
        <v>1086</v>
      </c>
      <c r="D192" t="s">
        <v>1087</v>
      </c>
    </row>
    <row r="193" spans="1:4">
      <c r="A193">
        <v>192</v>
      </c>
      <c r="B193" t="s">
        <v>1088</v>
      </c>
      <c r="C193" t="s">
        <v>1090</v>
      </c>
      <c r="D193" t="s">
        <v>1091</v>
      </c>
    </row>
    <row r="194" spans="1:4">
      <c r="A194">
        <v>193</v>
      </c>
      <c r="B194" t="s">
        <v>1088</v>
      </c>
      <c r="C194" t="s">
        <v>1092</v>
      </c>
      <c r="D194" t="s">
        <v>1093</v>
      </c>
    </row>
    <row r="195" spans="1:4">
      <c r="A195">
        <v>194</v>
      </c>
      <c r="B195" t="s">
        <v>1088</v>
      </c>
      <c r="C195" t="s">
        <v>1094</v>
      </c>
      <c r="D195" t="s">
        <v>1095</v>
      </c>
    </row>
    <row r="196" spans="1:4">
      <c r="A196">
        <v>195</v>
      </c>
      <c r="B196" t="s">
        <v>1088</v>
      </c>
      <c r="C196" t="s">
        <v>1096</v>
      </c>
      <c r="D196" t="s">
        <v>1097</v>
      </c>
    </row>
    <row r="197" spans="1:4">
      <c r="A197">
        <v>196</v>
      </c>
      <c r="B197" t="s">
        <v>1088</v>
      </c>
      <c r="C197" t="s">
        <v>1098</v>
      </c>
      <c r="D197" t="s">
        <v>1099</v>
      </c>
    </row>
    <row r="198" spans="1:4">
      <c r="A198">
        <v>197</v>
      </c>
      <c r="B198" t="s">
        <v>1088</v>
      </c>
      <c r="C198" t="s">
        <v>950</v>
      </c>
      <c r="D198" t="s">
        <v>1100</v>
      </c>
    </row>
    <row r="199" spans="1:4">
      <c r="A199">
        <v>198</v>
      </c>
      <c r="B199" t="s">
        <v>1088</v>
      </c>
      <c r="C199" t="s">
        <v>1101</v>
      </c>
      <c r="D199" t="s">
        <v>1102</v>
      </c>
    </row>
    <row r="200" spans="1:4">
      <c r="A200">
        <v>199</v>
      </c>
      <c r="B200" t="s">
        <v>1088</v>
      </c>
      <c r="C200" t="s">
        <v>916</v>
      </c>
      <c r="D200" t="s">
        <v>1103</v>
      </c>
    </row>
    <row r="201" spans="1:4">
      <c r="A201">
        <v>200</v>
      </c>
      <c r="B201" t="s">
        <v>1088</v>
      </c>
      <c r="C201" t="s">
        <v>1088</v>
      </c>
      <c r="D201" t="s">
        <v>1089</v>
      </c>
    </row>
    <row r="202" spans="1:4">
      <c r="A202">
        <v>201</v>
      </c>
      <c r="B202" t="s">
        <v>1088</v>
      </c>
      <c r="C202" t="s">
        <v>1104</v>
      </c>
      <c r="D202" t="s">
        <v>1105</v>
      </c>
    </row>
    <row r="203" spans="1:4">
      <c r="A203">
        <v>202</v>
      </c>
      <c r="B203" t="s">
        <v>1088</v>
      </c>
      <c r="C203" t="s">
        <v>1106</v>
      </c>
      <c r="D203" t="s">
        <v>1107</v>
      </c>
    </row>
    <row r="204" spans="1:4">
      <c r="A204">
        <v>203</v>
      </c>
      <c r="B204" t="s">
        <v>1088</v>
      </c>
      <c r="C204" t="s">
        <v>1108</v>
      </c>
      <c r="D204" t="s">
        <v>1109</v>
      </c>
    </row>
    <row r="205" spans="1:4">
      <c r="A205">
        <v>204</v>
      </c>
      <c r="B205" t="s">
        <v>1088</v>
      </c>
      <c r="C205" t="s">
        <v>1110</v>
      </c>
      <c r="D205" t="s">
        <v>1111</v>
      </c>
    </row>
    <row r="206" spans="1:4">
      <c r="A206">
        <v>205</v>
      </c>
      <c r="B206" t="s">
        <v>1088</v>
      </c>
      <c r="C206" t="s">
        <v>1112</v>
      </c>
      <c r="D206" t="s">
        <v>1113</v>
      </c>
    </row>
    <row r="207" spans="1:4">
      <c r="A207">
        <v>206</v>
      </c>
      <c r="B207" t="s">
        <v>1088</v>
      </c>
      <c r="C207" t="s">
        <v>1114</v>
      </c>
      <c r="D207" t="s">
        <v>1115</v>
      </c>
    </row>
    <row r="208" spans="1:4">
      <c r="A208">
        <v>207</v>
      </c>
      <c r="B208" t="s">
        <v>1088</v>
      </c>
      <c r="C208" t="s">
        <v>1116</v>
      </c>
      <c r="D208" t="s">
        <v>1117</v>
      </c>
    </row>
    <row r="209" spans="1:4">
      <c r="A209">
        <v>208</v>
      </c>
      <c r="B209" t="s">
        <v>1118</v>
      </c>
      <c r="C209" t="s">
        <v>1120</v>
      </c>
      <c r="D209" t="s">
        <v>1121</v>
      </c>
    </row>
    <row r="210" spans="1:4">
      <c r="A210">
        <v>209</v>
      </c>
      <c r="B210" t="s">
        <v>1118</v>
      </c>
      <c r="C210" t="s">
        <v>1118</v>
      </c>
      <c r="D210" t="s">
        <v>1119</v>
      </c>
    </row>
    <row r="211" spans="1:4">
      <c r="A211">
        <v>210</v>
      </c>
      <c r="B211" t="s">
        <v>1118</v>
      </c>
      <c r="C211" t="s">
        <v>1122</v>
      </c>
      <c r="D211" t="s">
        <v>1123</v>
      </c>
    </row>
    <row r="212" spans="1:4">
      <c r="A212">
        <v>211</v>
      </c>
      <c r="B212" t="s">
        <v>1118</v>
      </c>
      <c r="C212" t="s">
        <v>1124</v>
      </c>
      <c r="D212" t="s">
        <v>1125</v>
      </c>
    </row>
    <row r="213" spans="1:4">
      <c r="A213">
        <v>212</v>
      </c>
      <c r="B213" t="s">
        <v>1126</v>
      </c>
      <c r="C213" t="s">
        <v>1128</v>
      </c>
      <c r="D213" t="s">
        <v>1129</v>
      </c>
    </row>
    <row r="214" spans="1:4">
      <c r="A214">
        <v>213</v>
      </c>
      <c r="B214" t="s">
        <v>1126</v>
      </c>
      <c r="C214" t="s">
        <v>1130</v>
      </c>
      <c r="D214" t="s">
        <v>1131</v>
      </c>
    </row>
    <row r="215" spans="1:4">
      <c r="A215">
        <v>214</v>
      </c>
      <c r="B215" t="s">
        <v>1126</v>
      </c>
      <c r="C215" t="s">
        <v>1132</v>
      </c>
      <c r="D215" t="s">
        <v>1133</v>
      </c>
    </row>
    <row r="216" spans="1:4">
      <c r="A216">
        <v>215</v>
      </c>
      <c r="B216" t="s">
        <v>1126</v>
      </c>
      <c r="C216" t="s">
        <v>1134</v>
      </c>
      <c r="D216" t="s">
        <v>1135</v>
      </c>
    </row>
    <row r="217" spans="1:4">
      <c r="A217">
        <v>216</v>
      </c>
      <c r="B217" t="s">
        <v>1126</v>
      </c>
      <c r="C217" t="s">
        <v>1136</v>
      </c>
      <c r="D217" t="s">
        <v>1137</v>
      </c>
    </row>
    <row r="218" spans="1:4">
      <c r="A218">
        <v>217</v>
      </c>
      <c r="B218" t="s">
        <v>1126</v>
      </c>
      <c r="C218" t="s">
        <v>1126</v>
      </c>
      <c r="D218" t="s">
        <v>1127</v>
      </c>
    </row>
    <row r="219" spans="1:4">
      <c r="A219">
        <v>218</v>
      </c>
      <c r="B219" t="s">
        <v>1126</v>
      </c>
      <c r="C219" t="s">
        <v>1138</v>
      </c>
      <c r="D219" t="s">
        <v>1139</v>
      </c>
    </row>
    <row r="220" spans="1:4">
      <c r="A220">
        <v>219</v>
      </c>
      <c r="B220" t="s">
        <v>1126</v>
      </c>
      <c r="C220" t="s">
        <v>1140</v>
      </c>
      <c r="D220" t="s">
        <v>1141</v>
      </c>
    </row>
    <row r="221" spans="1:4">
      <c r="A221">
        <v>220</v>
      </c>
      <c r="B221" t="s">
        <v>1126</v>
      </c>
      <c r="C221" t="s">
        <v>1142</v>
      </c>
      <c r="D221" t="s">
        <v>1143</v>
      </c>
    </row>
    <row r="222" spans="1:4">
      <c r="A222">
        <v>221</v>
      </c>
      <c r="B222" t="s">
        <v>1126</v>
      </c>
      <c r="C222" t="s">
        <v>1144</v>
      </c>
      <c r="D222" t="s">
        <v>1145</v>
      </c>
    </row>
    <row r="223" spans="1:4">
      <c r="A223">
        <v>222</v>
      </c>
      <c r="B223" t="s">
        <v>1146</v>
      </c>
      <c r="C223" t="s">
        <v>1148</v>
      </c>
      <c r="D223" t="s">
        <v>1149</v>
      </c>
    </row>
    <row r="224" spans="1:4">
      <c r="A224">
        <v>223</v>
      </c>
      <c r="B224" t="s">
        <v>1146</v>
      </c>
      <c r="C224" t="s">
        <v>1150</v>
      </c>
      <c r="D224" t="s">
        <v>1151</v>
      </c>
    </row>
    <row r="225" spans="1:4">
      <c r="A225">
        <v>224</v>
      </c>
      <c r="B225" t="s">
        <v>1146</v>
      </c>
      <c r="C225" t="s">
        <v>1152</v>
      </c>
      <c r="D225" t="s">
        <v>1153</v>
      </c>
    </row>
    <row r="226" spans="1:4">
      <c r="A226">
        <v>225</v>
      </c>
      <c r="B226" t="s">
        <v>1146</v>
      </c>
      <c r="C226" t="s">
        <v>1154</v>
      </c>
      <c r="D226" t="s">
        <v>1155</v>
      </c>
    </row>
    <row r="227" spans="1:4">
      <c r="A227">
        <v>226</v>
      </c>
      <c r="B227" t="s">
        <v>1146</v>
      </c>
      <c r="C227" t="s">
        <v>1156</v>
      </c>
      <c r="D227" t="s">
        <v>1157</v>
      </c>
    </row>
    <row r="228" spans="1:4">
      <c r="A228">
        <v>227</v>
      </c>
      <c r="B228" t="s">
        <v>1146</v>
      </c>
      <c r="C228" t="s">
        <v>1146</v>
      </c>
      <c r="D228" t="s">
        <v>1147</v>
      </c>
    </row>
    <row r="229" spans="1:4">
      <c r="A229">
        <v>228</v>
      </c>
      <c r="B229" t="s">
        <v>1146</v>
      </c>
      <c r="C229" t="s">
        <v>1158</v>
      </c>
      <c r="D229" t="s">
        <v>1159</v>
      </c>
    </row>
    <row r="230" spans="1:4">
      <c r="A230">
        <v>229</v>
      </c>
      <c r="B230" t="s">
        <v>1146</v>
      </c>
      <c r="C230" t="s">
        <v>1160</v>
      </c>
      <c r="D230" t="s">
        <v>1161</v>
      </c>
    </row>
    <row r="231" spans="1:4">
      <c r="A231">
        <v>230</v>
      </c>
      <c r="B231" t="s">
        <v>1146</v>
      </c>
      <c r="C231" t="s">
        <v>1162</v>
      </c>
      <c r="D231" t="s">
        <v>1163</v>
      </c>
    </row>
    <row r="232" spans="1:4">
      <c r="A232">
        <v>231</v>
      </c>
      <c r="B232" t="s">
        <v>1164</v>
      </c>
      <c r="C232" t="s">
        <v>1166</v>
      </c>
      <c r="D232" t="s">
        <v>1167</v>
      </c>
    </row>
    <row r="233" spans="1:4">
      <c r="A233">
        <v>232</v>
      </c>
      <c r="B233" t="s">
        <v>1164</v>
      </c>
      <c r="C233" t="s">
        <v>1168</v>
      </c>
      <c r="D233" t="s">
        <v>1169</v>
      </c>
    </row>
    <row r="234" spans="1:4">
      <c r="A234">
        <v>233</v>
      </c>
      <c r="B234" t="s">
        <v>1164</v>
      </c>
      <c r="C234" t="s">
        <v>1170</v>
      </c>
      <c r="D234" t="s">
        <v>1171</v>
      </c>
    </row>
    <row r="235" spans="1:4">
      <c r="A235">
        <v>234</v>
      </c>
      <c r="B235" t="s">
        <v>1164</v>
      </c>
      <c r="C235" t="s">
        <v>1172</v>
      </c>
      <c r="D235" t="s">
        <v>1173</v>
      </c>
    </row>
    <row r="236" spans="1:4">
      <c r="A236">
        <v>235</v>
      </c>
      <c r="B236" t="s">
        <v>1164</v>
      </c>
      <c r="C236" t="s">
        <v>1174</v>
      </c>
      <c r="D236" t="s">
        <v>1175</v>
      </c>
    </row>
    <row r="237" spans="1:4">
      <c r="A237">
        <v>236</v>
      </c>
      <c r="B237" t="s">
        <v>1164</v>
      </c>
      <c r="C237" t="s">
        <v>1176</v>
      </c>
      <c r="D237" t="s">
        <v>1177</v>
      </c>
    </row>
    <row r="238" spans="1:4">
      <c r="A238">
        <v>237</v>
      </c>
      <c r="B238" t="s">
        <v>1164</v>
      </c>
      <c r="C238" t="s">
        <v>1164</v>
      </c>
      <c r="D238" t="s">
        <v>1165</v>
      </c>
    </row>
    <row r="239" spans="1:4">
      <c r="A239">
        <v>238</v>
      </c>
      <c r="B239" t="s">
        <v>1164</v>
      </c>
      <c r="C239" t="s">
        <v>1178</v>
      </c>
      <c r="D239" t="s">
        <v>1179</v>
      </c>
    </row>
    <row r="240" spans="1:4">
      <c r="A240">
        <v>239</v>
      </c>
      <c r="B240" t="s">
        <v>1164</v>
      </c>
      <c r="C240" t="s">
        <v>1180</v>
      </c>
      <c r="D240" t="s">
        <v>1181</v>
      </c>
    </row>
    <row r="241" spans="1:4">
      <c r="A241">
        <v>240</v>
      </c>
      <c r="B241" t="s">
        <v>1164</v>
      </c>
      <c r="C241" t="s">
        <v>1064</v>
      </c>
      <c r="D241" t="s">
        <v>1182</v>
      </c>
    </row>
    <row r="242" spans="1:4">
      <c r="A242">
        <v>241</v>
      </c>
      <c r="B242" t="s">
        <v>1164</v>
      </c>
      <c r="C242" t="s">
        <v>1183</v>
      </c>
      <c r="D242" t="s">
        <v>1184</v>
      </c>
    </row>
    <row r="243" spans="1:4">
      <c r="A243">
        <v>242</v>
      </c>
      <c r="B243" t="s">
        <v>1164</v>
      </c>
      <c r="C243" t="s">
        <v>1185</v>
      </c>
      <c r="D243" t="s">
        <v>1186</v>
      </c>
    </row>
    <row r="244" spans="1:4">
      <c r="A244">
        <v>243</v>
      </c>
      <c r="B244" t="s">
        <v>1164</v>
      </c>
      <c r="C244" t="s">
        <v>1187</v>
      </c>
      <c r="D244" t="s">
        <v>1188</v>
      </c>
    </row>
    <row r="245" spans="1:4">
      <c r="A245">
        <v>244</v>
      </c>
      <c r="B245" t="s">
        <v>1164</v>
      </c>
      <c r="C245" t="s">
        <v>1189</v>
      </c>
      <c r="D245" t="s">
        <v>1190</v>
      </c>
    </row>
    <row r="246" spans="1:4">
      <c r="A246">
        <v>245</v>
      </c>
      <c r="B246" t="s">
        <v>1191</v>
      </c>
      <c r="C246" t="s">
        <v>1193</v>
      </c>
      <c r="D246" t="s">
        <v>1194</v>
      </c>
    </row>
    <row r="247" spans="1:4">
      <c r="A247">
        <v>246</v>
      </c>
      <c r="B247" t="s">
        <v>1191</v>
      </c>
      <c r="C247" t="s">
        <v>1195</v>
      </c>
      <c r="D247" t="s">
        <v>1196</v>
      </c>
    </row>
    <row r="248" spans="1:4">
      <c r="A248">
        <v>247</v>
      </c>
      <c r="B248" t="s">
        <v>1191</v>
      </c>
      <c r="C248" t="s">
        <v>1191</v>
      </c>
      <c r="D248" t="s">
        <v>1192</v>
      </c>
    </row>
    <row r="249" spans="1:4">
      <c r="A249">
        <v>248</v>
      </c>
      <c r="B249" t="s">
        <v>1191</v>
      </c>
      <c r="C249" t="s">
        <v>1197</v>
      </c>
      <c r="D249" t="s">
        <v>1198</v>
      </c>
    </row>
    <row r="250" spans="1:4">
      <c r="A250">
        <v>249</v>
      </c>
      <c r="B250" t="s">
        <v>1191</v>
      </c>
      <c r="C250" t="s">
        <v>1199</v>
      </c>
      <c r="D250" t="s">
        <v>1200</v>
      </c>
    </row>
    <row r="251" spans="1:4">
      <c r="A251">
        <v>250</v>
      </c>
      <c r="B251" t="s">
        <v>1191</v>
      </c>
      <c r="C251" t="s">
        <v>1201</v>
      </c>
      <c r="D251" t="s">
        <v>1202</v>
      </c>
    </row>
    <row r="252" spans="1:4">
      <c r="A252">
        <v>251</v>
      </c>
      <c r="B252" t="s">
        <v>1191</v>
      </c>
      <c r="C252" t="s">
        <v>1203</v>
      </c>
      <c r="D252" t="s">
        <v>1204</v>
      </c>
    </row>
    <row r="253" spans="1:4">
      <c r="A253">
        <v>252</v>
      </c>
      <c r="B253" t="s">
        <v>1191</v>
      </c>
      <c r="C253" t="s">
        <v>1205</v>
      </c>
      <c r="D253" t="s">
        <v>1206</v>
      </c>
    </row>
    <row r="254" spans="1:4">
      <c r="A254">
        <v>253</v>
      </c>
      <c r="B254" t="s">
        <v>1207</v>
      </c>
      <c r="C254" t="s">
        <v>1209</v>
      </c>
      <c r="D254" t="s">
        <v>1210</v>
      </c>
    </row>
    <row r="255" spans="1:4">
      <c r="A255">
        <v>254</v>
      </c>
      <c r="B255" t="s">
        <v>1207</v>
      </c>
      <c r="C255" t="s">
        <v>1211</v>
      </c>
      <c r="D255" t="s">
        <v>1212</v>
      </c>
    </row>
    <row r="256" spans="1:4">
      <c r="A256">
        <v>255</v>
      </c>
      <c r="B256" t="s">
        <v>1207</v>
      </c>
      <c r="C256" t="s">
        <v>1213</v>
      </c>
      <c r="D256" t="s">
        <v>1214</v>
      </c>
    </row>
    <row r="257" spans="1:4">
      <c r="A257">
        <v>256</v>
      </c>
      <c r="B257" t="s">
        <v>1207</v>
      </c>
      <c r="C257" t="s">
        <v>1215</v>
      </c>
      <c r="D257" t="s">
        <v>1216</v>
      </c>
    </row>
    <row r="258" spans="1:4">
      <c r="A258">
        <v>257</v>
      </c>
      <c r="B258" t="s">
        <v>1207</v>
      </c>
      <c r="C258" t="s">
        <v>1217</v>
      </c>
      <c r="D258" t="s">
        <v>1218</v>
      </c>
    </row>
    <row r="259" spans="1:4">
      <c r="A259">
        <v>258</v>
      </c>
      <c r="B259" t="s">
        <v>1207</v>
      </c>
      <c r="C259" t="s">
        <v>1219</v>
      </c>
      <c r="D259" t="s">
        <v>1220</v>
      </c>
    </row>
    <row r="260" spans="1:4">
      <c r="A260">
        <v>259</v>
      </c>
      <c r="B260" t="s">
        <v>1207</v>
      </c>
      <c r="C260" t="s">
        <v>1207</v>
      </c>
      <c r="D260" t="s">
        <v>1208</v>
      </c>
    </row>
    <row r="261" spans="1:4">
      <c r="A261">
        <v>260</v>
      </c>
      <c r="B261" t="s">
        <v>1207</v>
      </c>
      <c r="C261" t="s">
        <v>1221</v>
      </c>
      <c r="D261" t="s">
        <v>1222</v>
      </c>
    </row>
    <row r="262" spans="1:4">
      <c r="A262">
        <v>261</v>
      </c>
      <c r="B262" t="s">
        <v>1207</v>
      </c>
      <c r="C262" t="s">
        <v>1223</v>
      </c>
      <c r="D262" t="s">
        <v>1224</v>
      </c>
    </row>
    <row r="263" spans="1:4">
      <c r="A263">
        <v>262</v>
      </c>
      <c r="B263" t="s">
        <v>1207</v>
      </c>
      <c r="C263" t="s">
        <v>1225</v>
      </c>
      <c r="D263" t="s">
        <v>1226</v>
      </c>
    </row>
    <row r="264" spans="1:4">
      <c r="A264">
        <v>263</v>
      </c>
      <c r="B264" t="s">
        <v>1227</v>
      </c>
      <c r="C264" t="s">
        <v>1229</v>
      </c>
      <c r="D264" t="s">
        <v>1230</v>
      </c>
    </row>
    <row r="265" spans="1:4">
      <c r="A265">
        <v>264</v>
      </c>
      <c r="B265" t="s">
        <v>1227</v>
      </c>
      <c r="C265" t="s">
        <v>1013</v>
      </c>
      <c r="D265" t="s">
        <v>1231</v>
      </c>
    </row>
    <row r="266" spans="1:4">
      <c r="A266">
        <v>265</v>
      </c>
      <c r="B266" t="s">
        <v>1227</v>
      </c>
      <c r="C266" t="s">
        <v>1232</v>
      </c>
      <c r="D266" t="s">
        <v>1233</v>
      </c>
    </row>
    <row r="267" spans="1:4">
      <c r="A267">
        <v>266</v>
      </c>
      <c r="B267" t="s">
        <v>1227</v>
      </c>
      <c r="C267" t="s">
        <v>1234</v>
      </c>
      <c r="D267" t="s">
        <v>1235</v>
      </c>
    </row>
    <row r="268" spans="1:4">
      <c r="A268">
        <v>267</v>
      </c>
      <c r="B268" t="s">
        <v>1227</v>
      </c>
      <c r="C268" t="s">
        <v>1227</v>
      </c>
      <c r="D268" t="s">
        <v>1228</v>
      </c>
    </row>
    <row r="269" spans="1:4">
      <c r="A269">
        <v>268</v>
      </c>
      <c r="B269" t="s">
        <v>1227</v>
      </c>
      <c r="C269" t="s">
        <v>1236</v>
      </c>
      <c r="D269" t="s">
        <v>1237</v>
      </c>
    </row>
    <row r="270" spans="1:4">
      <c r="A270">
        <v>269</v>
      </c>
      <c r="B270" t="s">
        <v>1227</v>
      </c>
      <c r="C270" t="s">
        <v>1238</v>
      </c>
      <c r="D270" t="s">
        <v>1239</v>
      </c>
    </row>
    <row r="271" spans="1:4">
      <c r="A271">
        <v>270</v>
      </c>
      <c r="B271" t="s">
        <v>1227</v>
      </c>
      <c r="C271" t="s">
        <v>1240</v>
      </c>
      <c r="D271" t="s">
        <v>1241</v>
      </c>
    </row>
    <row r="272" spans="1:4">
      <c r="A272">
        <v>271</v>
      </c>
      <c r="B272" t="s">
        <v>1242</v>
      </c>
      <c r="C272" t="s">
        <v>1244</v>
      </c>
      <c r="D272" t="s">
        <v>1245</v>
      </c>
    </row>
    <row r="273" spans="1:4">
      <c r="A273">
        <v>272</v>
      </c>
      <c r="B273" t="s">
        <v>1242</v>
      </c>
      <c r="C273" t="s">
        <v>1246</v>
      </c>
      <c r="D273" t="s">
        <v>1247</v>
      </c>
    </row>
    <row r="274" spans="1:4">
      <c r="A274">
        <v>273</v>
      </c>
      <c r="B274" t="s">
        <v>1242</v>
      </c>
      <c r="C274" t="s">
        <v>1248</v>
      </c>
      <c r="D274" t="s">
        <v>1249</v>
      </c>
    </row>
    <row r="275" spans="1:4">
      <c r="A275">
        <v>274</v>
      </c>
      <c r="B275" t="s">
        <v>1242</v>
      </c>
      <c r="C275" t="s">
        <v>1250</v>
      </c>
      <c r="D275" t="s">
        <v>1251</v>
      </c>
    </row>
    <row r="276" spans="1:4">
      <c r="A276">
        <v>275</v>
      </c>
      <c r="B276" t="s">
        <v>1242</v>
      </c>
      <c r="C276" t="s">
        <v>1252</v>
      </c>
      <c r="D276" t="s">
        <v>1253</v>
      </c>
    </row>
    <row r="277" spans="1:4">
      <c r="A277">
        <v>276</v>
      </c>
      <c r="B277" t="s">
        <v>1242</v>
      </c>
      <c r="C277" t="s">
        <v>1254</v>
      </c>
      <c r="D277" t="s">
        <v>1255</v>
      </c>
    </row>
    <row r="278" spans="1:4">
      <c r="A278">
        <v>277</v>
      </c>
      <c r="B278" t="s">
        <v>1242</v>
      </c>
      <c r="C278" t="s">
        <v>1242</v>
      </c>
      <c r="D278" t="s">
        <v>1243</v>
      </c>
    </row>
    <row r="279" spans="1:4">
      <c r="A279">
        <v>278</v>
      </c>
      <c r="B279" t="s">
        <v>1242</v>
      </c>
      <c r="C279" t="s">
        <v>1082</v>
      </c>
      <c r="D279" t="s">
        <v>1256</v>
      </c>
    </row>
    <row r="280" spans="1:4">
      <c r="A280">
        <v>279</v>
      </c>
      <c r="B280" t="s">
        <v>1242</v>
      </c>
      <c r="C280" t="s">
        <v>1257</v>
      </c>
      <c r="D280" t="s">
        <v>1258</v>
      </c>
    </row>
    <row r="281" spans="1:4">
      <c r="A281">
        <v>280</v>
      </c>
      <c r="B281" t="s">
        <v>1242</v>
      </c>
      <c r="C281" t="s">
        <v>1259</v>
      </c>
      <c r="D281" t="s">
        <v>1260</v>
      </c>
    </row>
    <row r="282" spans="1:4">
      <c r="A282">
        <v>281</v>
      </c>
      <c r="B282" t="s">
        <v>1242</v>
      </c>
      <c r="C282" t="s">
        <v>1261</v>
      </c>
      <c r="D282" t="s">
        <v>1262</v>
      </c>
    </row>
    <row r="283" spans="1:4">
      <c r="A283">
        <v>282</v>
      </c>
      <c r="B283" t="s">
        <v>1242</v>
      </c>
      <c r="C283" t="s">
        <v>1263</v>
      </c>
      <c r="D283" t="s">
        <v>1264</v>
      </c>
    </row>
    <row r="284" spans="1:4">
      <c r="A284">
        <v>283</v>
      </c>
      <c r="B284" t="s">
        <v>1242</v>
      </c>
      <c r="C284" t="s">
        <v>1265</v>
      </c>
      <c r="D284" t="s">
        <v>1266</v>
      </c>
    </row>
    <row r="285" spans="1:4">
      <c r="A285">
        <v>284</v>
      </c>
      <c r="B285" t="s">
        <v>1242</v>
      </c>
      <c r="C285" t="s">
        <v>1267</v>
      </c>
      <c r="D285" t="s">
        <v>1268</v>
      </c>
    </row>
    <row r="286" spans="1:4">
      <c r="A286">
        <v>285</v>
      </c>
      <c r="B286" t="s">
        <v>1242</v>
      </c>
      <c r="C286" t="s">
        <v>1269</v>
      </c>
      <c r="D286" t="s">
        <v>1270</v>
      </c>
    </row>
    <row r="287" spans="1:4">
      <c r="A287">
        <v>286</v>
      </c>
      <c r="B287" t="s">
        <v>1242</v>
      </c>
      <c r="C287" t="s">
        <v>1271</v>
      </c>
      <c r="D287" t="s">
        <v>1272</v>
      </c>
    </row>
    <row r="288" spans="1:4">
      <c r="A288">
        <v>287</v>
      </c>
      <c r="B288" t="s">
        <v>1242</v>
      </c>
      <c r="C288" t="s">
        <v>1273</v>
      </c>
      <c r="D288" t="s">
        <v>1274</v>
      </c>
    </row>
    <row r="289" spans="1:4">
      <c r="A289">
        <v>288</v>
      </c>
      <c r="B289" t="s">
        <v>1242</v>
      </c>
      <c r="C289" t="s">
        <v>1275</v>
      </c>
      <c r="D289" t="s">
        <v>1276</v>
      </c>
    </row>
    <row r="290" spans="1:4">
      <c r="A290">
        <v>289</v>
      </c>
      <c r="B290" t="s">
        <v>1242</v>
      </c>
      <c r="C290" t="s">
        <v>1277</v>
      </c>
      <c r="D290" t="s">
        <v>1278</v>
      </c>
    </row>
    <row r="291" spans="1:4">
      <c r="A291">
        <v>290</v>
      </c>
      <c r="B291" t="s">
        <v>1279</v>
      </c>
      <c r="C291" t="s">
        <v>715</v>
      </c>
      <c r="D291" t="s">
        <v>1281</v>
      </c>
    </row>
    <row r="292" spans="1:4">
      <c r="A292">
        <v>291</v>
      </c>
      <c r="B292" t="s">
        <v>1279</v>
      </c>
      <c r="C292" t="s">
        <v>1148</v>
      </c>
      <c r="D292" t="s">
        <v>1282</v>
      </c>
    </row>
    <row r="293" spans="1:4">
      <c r="A293">
        <v>292</v>
      </c>
      <c r="B293" t="s">
        <v>1279</v>
      </c>
      <c r="C293" t="s">
        <v>1283</v>
      </c>
      <c r="D293" t="s">
        <v>1284</v>
      </c>
    </row>
    <row r="294" spans="1:4">
      <c r="A294">
        <v>293</v>
      </c>
      <c r="B294" t="s">
        <v>1279</v>
      </c>
      <c r="C294" t="s">
        <v>1285</v>
      </c>
      <c r="D294" t="s">
        <v>1286</v>
      </c>
    </row>
    <row r="295" spans="1:4">
      <c r="A295">
        <v>294</v>
      </c>
      <c r="B295" t="s">
        <v>1279</v>
      </c>
      <c r="C295" t="s">
        <v>1287</v>
      </c>
      <c r="D295" t="s">
        <v>1288</v>
      </c>
    </row>
    <row r="296" spans="1:4">
      <c r="A296">
        <v>295</v>
      </c>
      <c r="B296" t="s">
        <v>1279</v>
      </c>
      <c r="C296" t="s">
        <v>1279</v>
      </c>
      <c r="D296" t="s">
        <v>1280</v>
      </c>
    </row>
    <row r="297" spans="1:4">
      <c r="A297">
        <v>296</v>
      </c>
      <c r="B297" t="s">
        <v>1279</v>
      </c>
      <c r="C297" t="s">
        <v>1289</v>
      </c>
      <c r="D297" t="s">
        <v>1290</v>
      </c>
    </row>
    <row r="298" spans="1:4">
      <c r="A298">
        <v>297</v>
      </c>
      <c r="B298" t="s">
        <v>1279</v>
      </c>
      <c r="C298" t="s">
        <v>1291</v>
      </c>
      <c r="D298" t="s">
        <v>1292</v>
      </c>
    </row>
    <row r="299" spans="1:4">
      <c r="A299">
        <v>298</v>
      </c>
      <c r="B299" t="s">
        <v>1293</v>
      </c>
      <c r="C299" t="s">
        <v>1148</v>
      </c>
      <c r="D299" t="s">
        <v>1295</v>
      </c>
    </row>
    <row r="300" spans="1:4">
      <c r="A300">
        <v>299</v>
      </c>
      <c r="B300" t="s">
        <v>1293</v>
      </c>
      <c r="C300" t="s">
        <v>1296</v>
      </c>
      <c r="D300" t="s">
        <v>1297</v>
      </c>
    </row>
    <row r="301" spans="1:4">
      <c r="A301">
        <v>300</v>
      </c>
      <c r="B301" t="s">
        <v>1293</v>
      </c>
      <c r="C301" t="s">
        <v>1298</v>
      </c>
      <c r="D301" t="s">
        <v>1299</v>
      </c>
    </row>
    <row r="302" spans="1:4">
      <c r="A302">
        <v>301</v>
      </c>
      <c r="B302" t="s">
        <v>1293</v>
      </c>
      <c r="C302" t="s">
        <v>1300</v>
      </c>
      <c r="D302" t="s">
        <v>1301</v>
      </c>
    </row>
    <row r="303" spans="1:4">
      <c r="A303">
        <v>302</v>
      </c>
      <c r="B303" t="s">
        <v>1293</v>
      </c>
      <c r="C303" t="s">
        <v>1302</v>
      </c>
      <c r="D303" t="s">
        <v>1303</v>
      </c>
    </row>
    <row r="304" spans="1:4">
      <c r="A304">
        <v>303</v>
      </c>
      <c r="B304" t="s">
        <v>1293</v>
      </c>
      <c r="C304" t="s">
        <v>1304</v>
      </c>
      <c r="D304" t="s">
        <v>1305</v>
      </c>
    </row>
    <row r="305" spans="1:4">
      <c r="A305">
        <v>304</v>
      </c>
      <c r="B305" t="s">
        <v>1293</v>
      </c>
      <c r="C305" t="s">
        <v>827</v>
      </c>
      <c r="D305" t="s">
        <v>1306</v>
      </c>
    </row>
    <row r="306" spans="1:4">
      <c r="A306">
        <v>305</v>
      </c>
      <c r="B306" t="s">
        <v>1293</v>
      </c>
      <c r="C306" t="s">
        <v>1307</v>
      </c>
      <c r="D306" t="s">
        <v>1308</v>
      </c>
    </row>
    <row r="307" spans="1:4">
      <c r="A307">
        <v>306</v>
      </c>
      <c r="B307" t="s">
        <v>1293</v>
      </c>
      <c r="C307" t="s">
        <v>1309</v>
      </c>
      <c r="D307" t="s">
        <v>1310</v>
      </c>
    </row>
    <row r="308" spans="1:4">
      <c r="A308">
        <v>307</v>
      </c>
      <c r="B308" t="s">
        <v>1293</v>
      </c>
      <c r="C308" t="s">
        <v>1311</v>
      </c>
      <c r="D308" t="s">
        <v>1312</v>
      </c>
    </row>
    <row r="309" spans="1:4">
      <c r="A309">
        <v>308</v>
      </c>
      <c r="B309" t="s">
        <v>1293</v>
      </c>
      <c r="C309" t="s">
        <v>1313</v>
      </c>
      <c r="D309" t="s">
        <v>1314</v>
      </c>
    </row>
    <row r="310" spans="1:4">
      <c r="A310">
        <v>309</v>
      </c>
      <c r="B310" t="s">
        <v>1293</v>
      </c>
      <c r="C310" t="s">
        <v>1293</v>
      </c>
      <c r="D310" t="s">
        <v>1294</v>
      </c>
    </row>
    <row r="311" spans="1:4">
      <c r="A311">
        <v>310</v>
      </c>
      <c r="B311" t="s">
        <v>1293</v>
      </c>
      <c r="C311" t="s">
        <v>1315</v>
      </c>
      <c r="D311" t="s">
        <v>1316</v>
      </c>
    </row>
    <row r="312" spans="1:4">
      <c r="A312">
        <v>311</v>
      </c>
      <c r="B312" t="s">
        <v>1317</v>
      </c>
      <c r="C312" t="s">
        <v>1319</v>
      </c>
      <c r="D312" t="s">
        <v>1320</v>
      </c>
    </row>
    <row r="313" spans="1:4">
      <c r="A313">
        <v>312</v>
      </c>
      <c r="B313" t="s">
        <v>1317</v>
      </c>
      <c r="C313" t="s">
        <v>972</v>
      </c>
      <c r="D313" t="s">
        <v>1321</v>
      </c>
    </row>
    <row r="314" spans="1:4">
      <c r="A314">
        <v>313</v>
      </c>
      <c r="B314" t="s">
        <v>1317</v>
      </c>
      <c r="C314" t="s">
        <v>1322</v>
      </c>
      <c r="D314" t="s">
        <v>1323</v>
      </c>
    </row>
    <row r="315" spans="1:4">
      <c r="A315">
        <v>314</v>
      </c>
      <c r="B315" t="s">
        <v>1317</v>
      </c>
      <c r="C315" t="s">
        <v>995</v>
      </c>
      <c r="D315" t="s">
        <v>1324</v>
      </c>
    </row>
    <row r="316" spans="1:4">
      <c r="A316">
        <v>315</v>
      </c>
      <c r="B316" t="s">
        <v>1317</v>
      </c>
      <c r="C316" t="s">
        <v>978</v>
      </c>
      <c r="D316" t="s">
        <v>1325</v>
      </c>
    </row>
    <row r="317" spans="1:4">
      <c r="A317">
        <v>316</v>
      </c>
      <c r="B317" t="s">
        <v>1317</v>
      </c>
      <c r="C317" t="s">
        <v>1326</v>
      </c>
      <c r="D317" t="s">
        <v>1327</v>
      </c>
    </row>
    <row r="318" spans="1:4">
      <c r="A318">
        <v>317</v>
      </c>
      <c r="B318" t="s">
        <v>1317</v>
      </c>
      <c r="C318" t="s">
        <v>1328</v>
      </c>
      <c r="D318" t="s">
        <v>1329</v>
      </c>
    </row>
    <row r="319" spans="1:4">
      <c r="A319">
        <v>318</v>
      </c>
      <c r="B319" t="s">
        <v>1317</v>
      </c>
      <c r="C319" t="s">
        <v>1330</v>
      </c>
      <c r="D319" t="s">
        <v>1331</v>
      </c>
    </row>
    <row r="320" spans="1:4">
      <c r="A320">
        <v>319</v>
      </c>
      <c r="B320" t="s">
        <v>1317</v>
      </c>
      <c r="C320" t="s">
        <v>1317</v>
      </c>
      <c r="D320" t="s">
        <v>1318</v>
      </c>
    </row>
    <row r="321" spans="1:4">
      <c r="A321">
        <v>320</v>
      </c>
      <c r="B321" t="s">
        <v>1317</v>
      </c>
      <c r="C321" t="s">
        <v>1201</v>
      </c>
      <c r="D321" t="s">
        <v>1332</v>
      </c>
    </row>
    <row r="322" spans="1:4">
      <c r="A322">
        <v>321</v>
      </c>
      <c r="B322" t="s">
        <v>1317</v>
      </c>
      <c r="C322" t="s">
        <v>1333</v>
      </c>
      <c r="D322" t="s">
        <v>1334</v>
      </c>
    </row>
    <row r="323" spans="1:4">
      <c r="A323">
        <v>322</v>
      </c>
      <c r="B323" t="s">
        <v>1317</v>
      </c>
      <c r="C323" t="s">
        <v>1108</v>
      </c>
      <c r="D323" t="s">
        <v>1335</v>
      </c>
    </row>
    <row r="324" spans="1:4">
      <c r="A324">
        <v>323</v>
      </c>
      <c r="B324" t="s">
        <v>1336</v>
      </c>
      <c r="C324" t="s">
        <v>1338</v>
      </c>
      <c r="D324" t="s">
        <v>1339</v>
      </c>
    </row>
    <row r="325" spans="1:4">
      <c r="A325">
        <v>324</v>
      </c>
      <c r="B325" t="s">
        <v>1336</v>
      </c>
      <c r="C325" t="s">
        <v>914</v>
      </c>
      <c r="D325" t="s">
        <v>1340</v>
      </c>
    </row>
    <row r="326" spans="1:4">
      <c r="A326">
        <v>325</v>
      </c>
      <c r="B326" t="s">
        <v>1336</v>
      </c>
      <c r="C326" t="s">
        <v>1341</v>
      </c>
      <c r="D326" t="s">
        <v>1342</v>
      </c>
    </row>
    <row r="327" spans="1:4">
      <c r="A327">
        <v>326</v>
      </c>
      <c r="B327" t="s">
        <v>1336</v>
      </c>
      <c r="C327" t="s">
        <v>1343</v>
      </c>
      <c r="D327" t="s">
        <v>1344</v>
      </c>
    </row>
    <row r="328" spans="1:4">
      <c r="A328">
        <v>327</v>
      </c>
      <c r="B328" t="s">
        <v>1336</v>
      </c>
      <c r="C328" t="s">
        <v>1345</v>
      </c>
      <c r="D328" t="s">
        <v>1346</v>
      </c>
    </row>
    <row r="329" spans="1:4">
      <c r="A329">
        <v>328</v>
      </c>
      <c r="B329" t="s">
        <v>1336</v>
      </c>
      <c r="C329" t="s">
        <v>1336</v>
      </c>
      <c r="D329" t="s">
        <v>1337</v>
      </c>
    </row>
    <row r="330" spans="1:4">
      <c r="A330">
        <v>329</v>
      </c>
      <c r="B330" t="s">
        <v>1336</v>
      </c>
      <c r="C330" t="s">
        <v>1347</v>
      </c>
      <c r="D330" t="s">
        <v>1348</v>
      </c>
    </row>
    <row r="331" spans="1:4">
      <c r="A331">
        <v>330</v>
      </c>
      <c r="B331" t="s">
        <v>1336</v>
      </c>
      <c r="C331" t="s">
        <v>1349</v>
      </c>
      <c r="D331" t="s">
        <v>1350</v>
      </c>
    </row>
    <row r="332" spans="1:4">
      <c r="A332">
        <v>331</v>
      </c>
      <c r="B332" t="s">
        <v>1336</v>
      </c>
      <c r="C332" t="s">
        <v>1351</v>
      </c>
      <c r="D332" t="s">
        <v>1352</v>
      </c>
    </row>
    <row r="333" spans="1:4">
      <c r="A333">
        <v>332</v>
      </c>
      <c r="B333" t="s">
        <v>1336</v>
      </c>
      <c r="C333" t="s">
        <v>1353</v>
      </c>
      <c r="D333" t="s">
        <v>1354</v>
      </c>
    </row>
    <row r="334" spans="1:4">
      <c r="A334">
        <v>333</v>
      </c>
      <c r="B334" t="s">
        <v>1355</v>
      </c>
      <c r="C334" t="s">
        <v>1357</v>
      </c>
      <c r="D334" t="s">
        <v>1358</v>
      </c>
    </row>
    <row r="335" spans="1:4">
      <c r="A335">
        <v>334</v>
      </c>
      <c r="B335" t="s">
        <v>1355</v>
      </c>
      <c r="C335" t="s">
        <v>1359</v>
      </c>
      <c r="D335" t="s">
        <v>1360</v>
      </c>
    </row>
    <row r="336" spans="1:4">
      <c r="A336">
        <v>335</v>
      </c>
      <c r="B336" t="s">
        <v>1355</v>
      </c>
      <c r="C336" t="s">
        <v>1361</v>
      </c>
      <c r="D336" t="s">
        <v>1362</v>
      </c>
    </row>
    <row r="337" spans="1:4">
      <c r="A337">
        <v>336</v>
      </c>
      <c r="B337" t="s">
        <v>1355</v>
      </c>
      <c r="C337" t="s">
        <v>1363</v>
      </c>
      <c r="D337" t="s">
        <v>1364</v>
      </c>
    </row>
    <row r="338" spans="1:4">
      <c r="A338">
        <v>337</v>
      </c>
      <c r="B338" t="s">
        <v>1355</v>
      </c>
      <c r="C338" t="s">
        <v>1082</v>
      </c>
      <c r="D338" t="s">
        <v>1365</v>
      </c>
    </row>
    <row r="339" spans="1:4">
      <c r="A339">
        <v>338</v>
      </c>
      <c r="B339" t="s">
        <v>1355</v>
      </c>
      <c r="C339" t="s">
        <v>1366</v>
      </c>
      <c r="D339" t="s">
        <v>1367</v>
      </c>
    </row>
    <row r="340" spans="1:4">
      <c r="A340">
        <v>339</v>
      </c>
      <c r="B340" t="s">
        <v>1355</v>
      </c>
      <c r="C340" t="s">
        <v>1368</v>
      </c>
      <c r="D340" t="s">
        <v>1369</v>
      </c>
    </row>
    <row r="341" spans="1:4">
      <c r="A341">
        <v>340</v>
      </c>
      <c r="B341" t="s">
        <v>1355</v>
      </c>
      <c r="C341" t="s">
        <v>1355</v>
      </c>
      <c r="D341" t="s">
        <v>1356</v>
      </c>
    </row>
    <row r="342" spans="1:4">
      <c r="A342">
        <v>341</v>
      </c>
      <c r="B342" t="s">
        <v>1355</v>
      </c>
      <c r="C342" t="s">
        <v>1370</v>
      </c>
      <c r="D342" t="s">
        <v>1371</v>
      </c>
    </row>
    <row r="343" spans="1:4">
      <c r="A343">
        <v>342</v>
      </c>
      <c r="B343" t="s">
        <v>1355</v>
      </c>
      <c r="C343" t="s">
        <v>1372</v>
      </c>
      <c r="D343" t="s">
        <v>1373</v>
      </c>
    </row>
    <row r="344" spans="1:4">
      <c r="A344">
        <v>343</v>
      </c>
      <c r="B344" t="s">
        <v>1355</v>
      </c>
      <c r="C344" t="s">
        <v>1374</v>
      </c>
      <c r="D344" t="s">
        <v>1375</v>
      </c>
    </row>
    <row r="345" spans="1:4">
      <c r="A345">
        <v>344</v>
      </c>
      <c r="B345" t="s">
        <v>1376</v>
      </c>
      <c r="C345" t="s">
        <v>1378</v>
      </c>
      <c r="D345" t="s">
        <v>1379</v>
      </c>
    </row>
    <row r="346" spans="1:4">
      <c r="A346">
        <v>345</v>
      </c>
      <c r="B346" t="s">
        <v>1376</v>
      </c>
      <c r="C346" t="s">
        <v>1380</v>
      </c>
      <c r="D346" t="s">
        <v>1381</v>
      </c>
    </row>
    <row r="347" spans="1:4">
      <c r="A347">
        <v>346</v>
      </c>
      <c r="B347" t="s">
        <v>1376</v>
      </c>
      <c r="C347" t="s">
        <v>1013</v>
      </c>
      <c r="D347" t="s">
        <v>1382</v>
      </c>
    </row>
    <row r="348" spans="1:4">
      <c r="A348">
        <v>347</v>
      </c>
      <c r="B348" t="s">
        <v>1376</v>
      </c>
      <c r="C348" t="s">
        <v>1062</v>
      </c>
      <c r="D348" t="s">
        <v>1383</v>
      </c>
    </row>
    <row r="349" spans="1:4">
      <c r="A349">
        <v>348</v>
      </c>
      <c r="B349" t="s">
        <v>1376</v>
      </c>
      <c r="C349" t="s">
        <v>1384</v>
      </c>
      <c r="D349" t="s">
        <v>1385</v>
      </c>
    </row>
    <row r="350" spans="1:4">
      <c r="A350">
        <v>349</v>
      </c>
      <c r="B350" t="s">
        <v>1376</v>
      </c>
      <c r="C350" t="s">
        <v>1386</v>
      </c>
      <c r="D350" t="s">
        <v>1387</v>
      </c>
    </row>
    <row r="351" spans="1:4">
      <c r="A351">
        <v>350</v>
      </c>
      <c r="B351" t="s">
        <v>1376</v>
      </c>
      <c r="C351" t="s">
        <v>1064</v>
      </c>
      <c r="D351" t="s">
        <v>1388</v>
      </c>
    </row>
    <row r="352" spans="1:4">
      <c r="A352">
        <v>351</v>
      </c>
      <c r="B352" t="s">
        <v>1376</v>
      </c>
      <c r="C352" t="s">
        <v>1389</v>
      </c>
      <c r="D352" t="s">
        <v>1390</v>
      </c>
    </row>
    <row r="353" spans="1:4">
      <c r="A353">
        <v>352</v>
      </c>
      <c r="B353" t="s">
        <v>1376</v>
      </c>
      <c r="C353" t="s">
        <v>1391</v>
      </c>
      <c r="D353" t="s">
        <v>1392</v>
      </c>
    </row>
    <row r="354" spans="1:4">
      <c r="A354">
        <v>353</v>
      </c>
      <c r="B354" t="s">
        <v>1376</v>
      </c>
      <c r="C354" t="s">
        <v>1376</v>
      </c>
      <c r="D354" t="s">
        <v>1377</v>
      </c>
    </row>
    <row r="355" spans="1:4">
      <c r="A355">
        <v>354</v>
      </c>
      <c r="B355" t="s">
        <v>1376</v>
      </c>
      <c r="C355" t="s">
        <v>1393</v>
      </c>
      <c r="D355" t="s">
        <v>1394</v>
      </c>
    </row>
    <row r="356" spans="1:4">
      <c r="A356">
        <v>355</v>
      </c>
      <c r="B356" t="s">
        <v>1395</v>
      </c>
      <c r="C356" t="s">
        <v>1397</v>
      </c>
      <c r="D356" t="s">
        <v>1398</v>
      </c>
    </row>
    <row r="357" spans="1:4">
      <c r="A357">
        <v>356</v>
      </c>
      <c r="B357" t="s">
        <v>1395</v>
      </c>
      <c r="C357" t="s">
        <v>1399</v>
      </c>
      <c r="D357" t="s">
        <v>1400</v>
      </c>
    </row>
    <row r="358" spans="1:4">
      <c r="A358">
        <v>357</v>
      </c>
      <c r="B358" t="s">
        <v>1395</v>
      </c>
      <c r="C358" t="s">
        <v>1401</v>
      </c>
      <c r="D358" t="s">
        <v>1402</v>
      </c>
    </row>
    <row r="359" spans="1:4">
      <c r="A359">
        <v>358</v>
      </c>
      <c r="B359" t="s">
        <v>1395</v>
      </c>
      <c r="C359" t="s">
        <v>1168</v>
      </c>
      <c r="D359" t="s">
        <v>1403</v>
      </c>
    </row>
    <row r="360" spans="1:4">
      <c r="A360">
        <v>359</v>
      </c>
      <c r="B360" t="s">
        <v>1395</v>
      </c>
      <c r="C360" t="s">
        <v>999</v>
      </c>
      <c r="D360" t="s">
        <v>1404</v>
      </c>
    </row>
    <row r="361" spans="1:4">
      <c r="A361">
        <v>360</v>
      </c>
      <c r="B361" t="s">
        <v>1395</v>
      </c>
      <c r="C361" t="s">
        <v>1395</v>
      </c>
      <c r="D361" t="s">
        <v>1396</v>
      </c>
    </row>
    <row r="362" spans="1:4">
      <c r="A362">
        <v>361</v>
      </c>
      <c r="B362" t="s">
        <v>1395</v>
      </c>
      <c r="C362" t="s">
        <v>1405</v>
      </c>
      <c r="D362" t="s">
        <v>1406</v>
      </c>
    </row>
    <row r="363" spans="1:4">
      <c r="A363">
        <v>362</v>
      </c>
      <c r="B363" t="s">
        <v>1407</v>
      </c>
      <c r="C363" t="s">
        <v>1357</v>
      </c>
      <c r="D363" t="s">
        <v>1409</v>
      </c>
    </row>
    <row r="364" spans="1:4">
      <c r="A364">
        <v>363</v>
      </c>
      <c r="B364" t="s">
        <v>1407</v>
      </c>
      <c r="C364" t="s">
        <v>1410</v>
      </c>
      <c r="D364" t="s">
        <v>1411</v>
      </c>
    </row>
    <row r="365" spans="1:4">
      <c r="A365">
        <v>364</v>
      </c>
      <c r="B365" t="s">
        <v>1407</v>
      </c>
      <c r="C365" t="s">
        <v>1154</v>
      </c>
      <c r="D365" t="s">
        <v>1412</v>
      </c>
    </row>
    <row r="366" spans="1:4">
      <c r="A366">
        <v>365</v>
      </c>
      <c r="B366" t="s">
        <v>1407</v>
      </c>
      <c r="C366" t="s">
        <v>1413</v>
      </c>
      <c r="D366" t="s">
        <v>1414</v>
      </c>
    </row>
    <row r="367" spans="1:4">
      <c r="A367">
        <v>366</v>
      </c>
      <c r="B367" t="s">
        <v>1407</v>
      </c>
      <c r="C367" t="s">
        <v>1415</v>
      </c>
      <c r="D367" t="s">
        <v>1416</v>
      </c>
    </row>
    <row r="368" spans="1:4">
      <c r="A368">
        <v>367</v>
      </c>
      <c r="B368" t="s">
        <v>1407</v>
      </c>
      <c r="C368" t="s">
        <v>785</v>
      </c>
      <c r="D368" t="s">
        <v>1417</v>
      </c>
    </row>
    <row r="369" spans="1:4">
      <c r="A369">
        <v>368</v>
      </c>
      <c r="B369" t="s">
        <v>1407</v>
      </c>
      <c r="C369" t="s">
        <v>1418</v>
      </c>
      <c r="D369" t="s">
        <v>1419</v>
      </c>
    </row>
    <row r="370" spans="1:4">
      <c r="A370">
        <v>369</v>
      </c>
      <c r="B370" t="s">
        <v>1407</v>
      </c>
      <c r="C370" t="s">
        <v>1420</v>
      </c>
      <c r="D370" t="s">
        <v>1421</v>
      </c>
    </row>
    <row r="371" spans="1:4">
      <c r="A371">
        <v>370</v>
      </c>
      <c r="B371" t="s">
        <v>1407</v>
      </c>
      <c r="C371" t="s">
        <v>1407</v>
      </c>
      <c r="D371" t="s">
        <v>1408</v>
      </c>
    </row>
    <row r="372" spans="1:4">
      <c r="A372">
        <v>371</v>
      </c>
      <c r="B372" t="s">
        <v>1407</v>
      </c>
      <c r="C372" t="s">
        <v>1422</v>
      </c>
      <c r="D372" t="s">
        <v>1423</v>
      </c>
    </row>
    <row r="373" spans="1:4">
      <c r="A373">
        <v>372</v>
      </c>
      <c r="B373" t="s">
        <v>1407</v>
      </c>
      <c r="C373" t="s">
        <v>1424</v>
      </c>
      <c r="D373" t="s">
        <v>1425</v>
      </c>
    </row>
    <row r="374" spans="1:4">
      <c r="A374">
        <v>373</v>
      </c>
      <c r="B374" t="s">
        <v>1407</v>
      </c>
      <c r="C374" t="s">
        <v>1426</v>
      </c>
      <c r="D374" t="s">
        <v>1427</v>
      </c>
    </row>
    <row r="375" spans="1:4">
      <c r="A375">
        <v>374</v>
      </c>
      <c r="B375" t="s">
        <v>1428</v>
      </c>
      <c r="C375" t="s">
        <v>1430</v>
      </c>
      <c r="D375" t="s">
        <v>1431</v>
      </c>
    </row>
    <row r="376" spans="1:4">
      <c r="A376">
        <v>375</v>
      </c>
      <c r="B376" t="s">
        <v>1428</v>
      </c>
      <c r="C376" t="s">
        <v>1432</v>
      </c>
      <c r="D376" t="s">
        <v>1433</v>
      </c>
    </row>
    <row r="377" spans="1:4">
      <c r="A377">
        <v>376</v>
      </c>
      <c r="B377" t="s">
        <v>1428</v>
      </c>
      <c r="C377" t="s">
        <v>1434</v>
      </c>
      <c r="D377" t="s">
        <v>1435</v>
      </c>
    </row>
    <row r="378" spans="1:4">
      <c r="A378">
        <v>377</v>
      </c>
      <c r="B378" t="s">
        <v>1428</v>
      </c>
      <c r="C378" t="s">
        <v>1436</v>
      </c>
      <c r="D378" t="s">
        <v>1437</v>
      </c>
    </row>
    <row r="379" spans="1:4">
      <c r="A379">
        <v>378</v>
      </c>
      <c r="B379" t="s">
        <v>1428</v>
      </c>
      <c r="C379" t="s">
        <v>1438</v>
      </c>
      <c r="D379" t="s">
        <v>1439</v>
      </c>
    </row>
    <row r="380" spans="1:4">
      <c r="A380">
        <v>379</v>
      </c>
      <c r="B380" t="s">
        <v>1428</v>
      </c>
      <c r="C380" t="s">
        <v>1440</v>
      </c>
      <c r="D380" t="s">
        <v>1441</v>
      </c>
    </row>
    <row r="381" spans="1:4">
      <c r="A381">
        <v>380</v>
      </c>
      <c r="B381" t="s">
        <v>1428</v>
      </c>
      <c r="C381" t="s">
        <v>1442</v>
      </c>
      <c r="D381" t="s">
        <v>1443</v>
      </c>
    </row>
    <row r="382" spans="1:4">
      <c r="A382">
        <v>381</v>
      </c>
      <c r="B382" t="s">
        <v>1428</v>
      </c>
      <c r="C382" t="s">
        <v>1428</v>
      </c>
      <c r="D382" t="s">
        <v>1429</v>
      </c>
    </row>
    <row r="383" spans="1:4">
      <c r="A383">
        <v>382</v>
      </c>
      <c r="B383" t="s">
        <v>1428</v>
      </c>
      <c r="C383" t="s">
        <v>1444</v>
      </c>
      <c r="D383" t="s">
        <v>1445</v>
      </c>
    </row>
    <row r="384" spans="1:4">
      <c r="A384">
        <v>383</v>
      </c>
      <c r="B384" t="s">
        <v>1428</v>
      </c>
      <c r="C384" t="s">
        <v>1446</v>
      </c>
      <c r="D384" t="s">
        <v>1447</v>
      </c>
    </row>
    <row r="385" spans="1:4">
      <c r="A385">
        <v>384</v>
      </c>
      <c r="B385" t="s">
        <v>1428</v>
      </c>
      <c r="C385" t="s">
        <v>1448</v>
      </c>
      <c r="D385" t="s">
        <v>1449</v>
      </c>
    </row>
    <row r="386" spans="1:4">
      <c r="A386">
        <v>385</v>
      </c>
      <c r="B386" t="s">
        <v>1450</v>
      </c>
      <c r="C386" t="s">
        <v>1452</v>
      </c>
      <c r="D386" t="s">
        <v>1453</v>
      </c>
    </row>
    <row r="387" spans="1:4">
      <c r="A387">
        <v>386</v>
      </c>
      <c r="B387" t="s">
        <v>1450</v>
      </c>
      <c r="C387" t="s">
        <v>1450</v>
      </c>
      <c r="D387" t="s">
        <v>1451</v>
      </c>
    </row>
    <row r="388" spans="1:4">
      <c r="A388">
        <v>387</v>
      </c>
      <c r="B388" t="s">
        <v>1450</v>
      </c>
      <c r="C388" t="s">
        <v>1454</v>
      </c>
      <c r="D388" t="s">
        <v>1455</v>
      </c>
    </row>
    <row r="389" spans="1:4">
      <c r="A389">
        <v>388</v>
      </c>
      <c r="B389" t="s">
        <v>1450</v>
      </c>
      <c r="C389" t="s">
        <v>1456</v>
      </c>
      <c r="D389" t="s">
        <v>1457</v>
      </c>
    </row>
    <row r="390" spans="1:4">
      <c r="A390">
        <v>389</v>
      </c>
      <c r="B390" t="s">
        <v>1458</v>
      </c>
      <c r="C390" t="s">
        <v>1460</v>
      </c>
      <c r="D390" t="s">
        <v>1461</v>
      </c>
    </row>
    <row r="391" spans="1:4">
      <c r="A391">
        <v>390</v>
      </c>
      <c r="B391" t="s">
        <v>1458</v>
      </c>
      <c r="C391" t="s">
        <v>1462</v>
      </c>
      <c r="D391" t="s">
        <v>1463</v>
      </c>
    </row>
    <row r="392" spans="1:4">
      <c r="A392">
        <v>391</v>
      </c>
      <c r="B392" t="s">
        <v>1458</v>
      </c>
      <c r="C392" t="s">
        <v>1464</v>
      </c>
      <c r="D392" t="s">
        <v>1465</v>
      </c>
    </row>
    <row r="393" spans="1:4">
      <c r="A393">
        <v>392</v>
      </c>
      <c r="B393" t="s">
        <v>1458</v>
      </c>
      <c r="C393" t="s">
        <v>1466</v>
      </c>
      <c r="D393" t="s">
        <v>1467</v>
      </c>
    </row>
    <row r="394" spans="1:4">
      <c r="A394">
        <v>393</v>
      </c>
      <c r="B394" t="s">
        <v>1458</v>
      </c>
      <c r="C394" t="s">
        <v>1468</v>
      </c>
      <c r="D394" t="s">
        <v>1469</v>
      </c>
    </row>
    <row r="395" spans="1:4">
      <c r="A395">
        <v>394</v>
      </c>
      <c r="B395" t="s">
        <v>1458</v>
      </c>
      <c r="C395" t="s">
        <v>1470</v>
      </c>
      <c r="D395" t="s">
        <v>1471</v>
      </c>
    </row>
    <row r="396" spans="1:4">
      <c r="A396">
        <v>395</v>
      </c>
      <c r="B396" t="s">
        <v>1458</v>
      </c>
      <c r="C396" t="s">
        <v>1040</v>
      </c>
      <c r="D396" t="s">
        <v>1472</v>
      </c>
    </row>
    <row r="397" spans="1:4">
      <c r="A397">
        <v>396</v>
      </c>
      <c r="B397" t="s">
        <v>1458</v>
      </c>
      <c r="C397" t="s">
        <v>1473</v>
      </c>
      <c r="D397" t="s">
        <v>1474</v>
      </c>
    </row>
    <row r="398" spans="1:4">
      <c r="A398">
        <v>397</v>
      </c>
      <c r="B398" t="s">
        <v>1458</v>
      </c>
      <c r="C398" t="s">
        <v>1475</v>
      </c>
      <c r="D398" t="s">
        <v>1476</v>
      </c>
    </row>
    <row r="399" spans="1:4">
      <c r="A399">
        <v>398</v>
      </c>
      <c r="B399" t="s">
        <v>1458</v>
      </c>
      <c r="C399" t="s">
        <v>1458</v>
      </c>
      <c r="D399" t="s">
        <v>1459</v>
      </c>
    </row>
    <row r="400" spans="1:4">
      <c r="A400">
        <v>399</v>
      </c>
      <c r="B400" t="s">
        <v>1458</v>
      </c>
      <c r="C400" t="s">
        <v>1477</v>
      </c>
      <c r="D400" t="s">
        <v>1478</v>
      </c>
    </row>
    <row r="401" spans="1:4">
      <c r="A401">
        <v>400</v>
      </c>
      <c r="B401" t="s">
        <v>1479</v>
      </c>
      <c r="C401" t="s">
        <v>1481</v>
      </c>
      <c r="D401" t="s">
        <v>1482</v>
      </c>
    </row>
    <row r="402" spans="1:4">
      <c r="A402">
        <v>401</v>
      </c>
      <c r="B402" t="s">
        <v>1479</v>
      </c>
      <c r="C402" t="s">
        <v>1483</v>
      </c>
      <c r="D402" t="s">
        <v>1484</v>
      </c>
    </row>
    <row r="403" spans="1:4">
      <c r="A403">
        <v>402</v>
      </c>
      <c r="B403" t="s">
        <v>1479</v>
      </c>
      <c r="C403" t="s">
        <v>1485</v>
      </c>
      <c r="D403" t="s">
        <v>1486</v>
      </c>
    </row>
    <row r="404" spans="1:4">
      <c r="A404">
        <v>403</v>
      </c>
      <c r="B404" t="s">
        <v>1479</v>
      </c>
      <c r="C404" t="s">
        <v>1487</v>
      </c>
      <c r="D404" t="s">
        <v>1488</v>
      </c>
    </row>
    <row r="405" spans="1:4">
      <c r="A405">
        <v>404</v>
      </c>
      <c r="B405" t="s">
        <v>1479</v>
      </c>
      <c r="C405" t="s">
        <v>1489</v>
      </c>
      <c r="D405" t="s">
        <v>1490</v>
      </c>
    </row>
    <row r="406" spans="1:4">
      <c r="A406">
        <v>405</v>
      </c>
      <c r="B406" t="s">
        <v>1479</v>
      </c>
      <c r="C406" t="s">
        <v>1491</v>
      </c>
      <c r="D406" t="s">
        <v>1492</v>
      </c>
    </row>
    <row r="407" spans="1:4">
      <c r="A407">
        <v>406</v>
      </c>
      <c r="B407" t="s">
        <v>1479</v>
      </c>
      <c r="C407" t="s">
        <v>1106</v>
      </c>
      <c r="D407" t="s">
        <v>1493</v>
      </c>
    </row>
    <row r="408" spans="1:4">
      <c r="A408">
        <v>407</v>
      </c>
      <c r="B408" t="s">
        <v>1479</v>
      </c>
      <c r="C408" t="s">
        <v>1494</v>
      </c>
      <c r="D408" t="s">
        <v>1495</v>
      </c>
    </row>
    <row r="409" spans="1:4">
      <c r="A409">
        <v>408</v>
      </c>
      <c r="B409" t="s">
        <v>1479</v>
      </c>
      <c r="C409" t="s">
        <v>1372</v>
      </c>
      <c r="D409" t="s">
        <v>1496</v>
      </c>
    </row>
    <row r="410" spans="1:4">
      <c r="A410">
        <v>409</v>
      </c>
      <c r="B410" t="s">
        <v>1479</v>
      </c>
      <c r="C410" t="s">
        <v>1479</v>
      </c>
      <c r="D410" t="s">
        <v>1480</v>
      </c>
    </row>
    <row r="411" spans="1:4">
      <c r="A411">
        <v>410</v>
      </c>
      <c r="B411" t="s">
        <v>1479</v>
      </c>
      <c r="C411" t="s">
        <v>1497</v>
      </c>
      <c r="D411" t="s">
        <v>1498</v>
      </c>
    </row>
    <row r="412" spans="1:4">
      <c r="A412">
        <v>411</v>
      </c>
      <c r="B412" t="s">
        <v>1479</v>
      </c>
      <c r="C412" t="s">
        <v>1499</v>
      </c>
      <c r="D412" t="s">
        <v>1500</v>
      </c>
    </row>
    <row r="413" spans="1:4">
      <c r="A413">
        <v>412</v>
      </c>
      <c r="B413" t="s">
        <v>1501</v>
      </c>
      <c r="C413" t="s">
        <v>1503</v>
      </c>
      <c r="D413" t="s">
        <v>1504</v>
      </c>
    </row>
    <row r="414" spans="1:4">
      <c r="A414">
        <v>413</v>
      </c>
      <c r="B414" t="s">
        <v>1501</v>
      </c>
      <c r="C414" t="s">
        <v>1505</v>
      </c>
      <c r="D414" t="s">
        <v>1506</v>
      </c>
    </row>
    <row r="415" spans="1:4">
      <c r="A415">
        <v>414</v>
      </c>
      <c r="B415" t="s">
        <v>1501</v>
      </c>
      <c r="C415" t="s">
        <v>1234</v>
      </c>
      <c r="D415" t="s">
        <v>1507</v>
      </c>
    </row>
    <row r="416" spans="1:4">
      <c r="A416">
        <v>415</v>
      </c>
      <c r="B416" t="s">
        <v>1501</v>
      </c>
      <c r="C416" t="s">
        <v>1508</v>
      </c>
      <c r="D416" t="s">
        <v>1509</v>
      </c>
    </row>
    <row r="417" spans="1:4">
      <c r="A417">
        <v>416</v>
      </c>
      <c r="B417" t="s">
        <v>1501</v>
      </c>
      <c r="C417" t="s">
        <v>1510</v>
      </c>
      <c r="D417" t="s">
        <v>1511</v>
      </c>
    </row>
    <row r="418" spans="1:4">
      <c r="A418">
        <v>417</v>
      </c>
      <c r="B418" t="s">
        <v>1501</v>
      </c>
      <c r="C418" t="s">
        <v>1512</v>
      </c>
      <c r="D418" t="s">
        <v>1513</v>
      </c>
    </row>
    <row r="419" spans="1:4">
      <c r="A419">
        <v>418</v>
      </c>
      <c r="B419" t="s">
        <v>1501</v>
      </c>
      <c r="C419" t="s">
        <v>1514</v>
      </c>
      <c r="D419" t="s">
        <v>1515</v>
      </c>
    </row>
    <row r="420" spans="1:4">
      <c r="A420">
        <v>419</v>
      </c>
      <c r="B420" t="s">
        <v>1501</v>
      </c>
      <c r="C420" t="s">
        <v>1501</v>
      </c>
      <c r="D420" t="s">
        <v>1502</v>
      </c>
    </row>
    <row r="421" spans="1:4">
      <c r="A421">
        <v>420</v>
      </c>
      <c r="B421" t="s">
        <v>1501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997</v>
      </c>
      <c r="D422" t="s">
        <v>1520</v>
      </c>
    </row>
    <row r="423" spans="1:4">
      <c r="A423">
        <v>422</v>
      </c>
      <c r="B423" t="s">
        <v>1518</v>
      </c>
      <c r="C423" t="s">
        <v>1521</v>
      </c>
      <c r="D423" t="s">
        <v>1522</v>
      </c>
    </row>
    <row r="424" spans="1:4">
      <c r="A424">
        <v>423</v>
      </c>
      <c r="B424" t="s">
        <v>1518</v>
      </c>
      <c r="C424" t="s">
        <v>1106</v>
      </c>
      <c r="D424" t="s">
        <v>1523</v>
      </c>
    </row>
    <row r="425" spans="1:4">
      <c r="A425">
        <v>424</v>
      </c>
      <c r="B425" t="s">
        <v>1518</v>
      </c>
      <c r="C425" t="s">
        <v>1524</v>
      </c>
      <c r="D425" t="s">
        <v>1525</v>
      </c>
    </row>
    <row r="426" spans="1:4">
      <c r="A426">
        <v>425</v>
      </c>
      <c r="B426" t="s">
        <v>1518</v>
      </c>
      <c r="C426" t="s">
        <v>1526</v>
      </c>
      <c r="D426" t="s">
        <v>1527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1518</v>
      </c>
      <c r="D429" t="s">
        <v>1519</v>
      </c>
    </row>
    <row r="430" spans="1:4">
      <c r="A430">
        <v>429</v>
      </c>
      <c r="B430" t="s">
        <v>1518</v>
      </c>
      <c r="C430" t="s">
        <v>1532</v>
      </c>
      <c r="D430" t="s">
        <v>1533</v>
      </c>
    </row>
    <row r="431" spans="1:4">
      <c r="A431">
        <v>430</v>
      </c>
      <c r="B431" t="s">
        <v>1518</v>
      </c>
      <c r="C431" t="s">
        <v>1426</v>
      </c>
      <c r="D431" t="s">
        <v>1534</v>
      </c>
    </row>
    <row r="432" spans="1:4">
      <c r="A432">
        <v>431</v>
      </c>
      <c r="B432" t="s">
        <v>1535</v>
      </c>
      <c r="C432" t="s">
        <v>1013</v>
      </c>
      <c r="D432" t="s">
        <v>1537</v>
      </c>
    </row>
    <row r="433" spans="1:4">
      <c r="A433">
        <v>432</v>
      </c>
      <c r="B433" t="s">
        <v>1535</v>
      </c>
      <c r="C433" t="s">
        <v>1538</v>
      </c>
      <c r="D433" t="s">
        <v>1539</v>
      </c>
    </row>
    <row r="434" spans="1:4">
      <c r="A434">
        <v>433</v>
      </c>
      <c r="B434" t="s">
        <v>1535</v>
      </c>
      <c r="C434" t="s">
        <v>1540</v>
      </c>
      <c r="D434" t="s">
        <v>1541</v>
      </c>
    </row>
    <row r="435" spans="1:4">
      <c r="A435">
        <v>434</v>
      </c>
      <c r="B435" t="s">
        <v>1535</v>
      </c>
      <c r="C435" t="s">
        <v>1542</v>
      </c>
      <c r="D435" t="s">
        <v>1543</v>
      </c>
    </row>
    <row r="436" spans="1:4">
      <c r="A436">
        <v>435</v>
      </c>
      <c r="B436" t="s">
        <v>1535</v>
      </c>
      <c r="C436" t="s">
        <v>1544</v>
      </c>
      <c r="D436" t="s">
        <v>1545</v>
      </c>
    </row>
    <row r="437" spans="1:4">
      <c r="A437">
        <v>436</v>
      </c>
      <c r="B437" t="s">
        <v>1535</v>
      </c>
      <c r="C437" t="s">
        <v>1546</v>
      </c>
      <c r="D437" t="s">
        <v>1547</v>
      </c>
    </row>
    <row r="438" spans="1:4">
      <c r="A438">
        <v>437</v>
      </c>
      <c r="B438" t="s">
        <v>1535</v>
      </c>
      <c r="C438" t="s">
        <v>1535</v>
      </c>
      <c r="D438" t="s">
        <v>1536</v>
      </c>
    </row>
    <row r="439" spans="1:4">
      <c r="A439">
        <v>438</v>
      </c>
      <c r="B439" t="s">
        <v>1535</v>
      </c>
      <c r="C439" t="s">
        <v>1548</v>
      </c>
      <c r="D439" t="s">
        <v>1549</v>
      </c>
    </row>
    <row r="440" spans="1:4">
      <c r="A440">
        <v>439</v>
      </c>
      <c r="B440" t="s">
        <v>1550</v>
      </c>
      <c r="C440" t="s">
        <v>1552</v>
      </c>
      <c r="D440" t="s">
        <v>1553</v>
      </c>
    </row>
    <row r="441" spans="1:4">
      <c r="A441">
        <v>440</v>
      </c>
      <c r="B441" t="s">
        <v>1550</v>
      </c>
      <c r="C441" t="s">
        <v>972</v>
      </c>
      <c r="D441" t="s">
        <v>1554</v>
      </c>
    </row>
    <row r="442" spans="1:4">
      <c r="A442">
        <v>441</v>
      </c>
      <c r="B442" t="s">
        <v>1550</v>
      </c>
      <c r="C442" t="s">
        <v>1555</v>
      </c>
      <c r="D442" t="s">
        <v>1556</v>
      </c>
    </row>
    <row r="443" spans="1:4">
      <c r="A443">
        <v>442</v>
      </c>
      <c r="B443" t="s">
        <v>1550</v>
      </c>
      <c r="C443" t="s">
        <v>999</v>
      </c>
      <c r="D443" t="s">
        <v>1557</v>
      </c>
    </row>
    <row r="444" spans="1:4">
      <c r="A444">
        <v>443</v>
      </c>
      <c r="B444" t="s">
        <v>1550</v>
      </c>
      <c r="C444" t="s">
        <v>1558</v>
      </c>
      <c r="D444" t="s">
        <v>1559</v>
      </c>
    </row>
    <row r="445" spans="1:4">
      <c r="A445">
        <v>444</v>
      </c>
      <c r="B445" t="s">
        <v>1550</v>
      </c>
      <c r="C445" t="s">
        <v>1560</v>
      </c>
      <c r="D445" t="s">
        <v>1561</v>
      </c>
    </row>
    <row r="446" spans="1:4">
      <c r="A446">
        <v>445</v>
      </c>
      <c r="B446" t="s">
        <v>1550</v>
      </c>
      <c r="C446" t="s">
        <v>1562</v>
      </c>
      <c r="D446" t="s">
        <v>1563</v>
      </c>
    </row>
    <row r="447" spans="1:4">
      <c r="A447">
        <v>446</v>
      </c>
      <c r="B447" t="s">
        <v>1550</v>
      </c>
      <c r="C447" t="s">
        <v>1564</v>
      </c>
      <c r="D447" t="s">
        <v>1565</v>
      </c>
    </row>
    <row r="448" spans="1:4">
      <c r="A448">
        <v>447</v>
      </c>
      <c r="B448" t="s">
        <v>1550</v>
      </c>
      <c r="C448" t="s">
        <v>1566</v>
      </c>
      <c r="D448" t="s">
        <v>1567</v>
      </c>
    </row>
    <row r="449" spans="1:4">
      <c r="A449">
        <v>448</v>
      </c>
      <c r="B449" t="s">
        <v>1550</v>
      </c>
      <c r="C449" t="s">
        <v>1568</v>
      </c>
      <c r="D449" t="s">
        <v>1569</v>
      </c>
    </row>
    <row r="450" spans="1:4">
      <c r="A450">
        <v>449</v>
      </c>
      <c r="B450" t="s">
        <v>1550</v>
      </c>
      <c r="C450" t="s">
        <v>1570</v>
      </c>
      <c r="D450" t="s">
        <v>1571</v>
      </c>
    </row>
    <row r="451" spans="1:4">
      <c r="A451">
        <v>450</v>
      </c>
      <c r="B451" t="s">
        <v>1550</v>
      </c>
      <c r="C451" t="s">
        <v>1550</v>
      </c>
      <c r="D451" t="s">
        <v>1551</v>
      </c>
    </row>
    <row r="452" spans="1:4">
      <c r="A452">
        <v>451</v>
      </c>
      <c r="B452" t="s">
        <v>1550</v>
      </c>
      <c r="C452" t="s">
        <v>1572</v>
      </c>
      <c r="D452" t="s">
        <v>1573</v>
      </c>
    </row>
    <row r="453" spans="1:4">
      <c r="A453">
        <v>452</v>
      </c>
      <c r="B453" t="s">
        <v>1550</v>
      </c>
      <c r="C453" t="s">
        <v>1574</v>
      </c>
      <c r="D453" t="s">
        <v>1575</v>
      </c>
    </row>
    <row r="454" spans="1:4">
      <c r="A454">
        <v>453</v>
      </c>
      <c r="B454" t="s">
        <v>1550</v>
      </c>
      <c r="C454" t="s">
        <v>1576</v>
      </c>
      <c r="D454" t="s">
        <v>1577</v>
      </c>
    </row>
    <row r="455" spans="1:4">
      <c r="A455">
        <v>454</v>
      </c>
      <c r="B455" t="s">
        <v>1578</v>
      </c>
      <c r="C455" t="s">
        <v>1580</v>
      </c>
      <c r="D455" t="s">
        <v>1581</v>
      </c>
    </row>
    <row r="456" spans="1:4">
      <c r="A456">
        <v>455</v>
      </c>
      <c r="B456" t="s">
        <v>1578</v>
      </c>
      <c r="C456" t="s">
        <v>1582</v>
      </c>
      <c r="D456" t="s">
        <v>1583</v>
      </c>
    </row>
    <row r="457" spans="1:4">
      <c r="A457">
        <v>456</v>
      </c>
      <c r="B457" t="s">
        <v>1578</v>
      </c>
      <c r="C457" t="s">
        <v>1584</v>
      </c>
      <c r="D457" t="s">
        <v>1585</v>
      </c>
    </row>
    <row r="458" spans="1:4">
      <c r="A458">
        <v>457</v>
      </c>
      <c r="B458" t="s">
        <v>1578</v>
      </c>
      <c r="C458" t="s">
        <v>1586</v>
      </c>
      <c r="D458" t="s">
        <v>1587</v>
      </c>
    </row>
    <row r="459" spans="1:4">
      <c r="A459">
        <v>458</v>
      </c>
      <c r="B459" t="s">
        <v>1578</v>
      </c>
      <c r="C459" t="s">
        <v>1013</v>
      </c>
      <c r="D459" t="s">
        <v>1588</v>
      </c>
    </row>
    <row r="460" spans="1:4">
      <c r="A460">
        <v>459</v>
      </c>
      <c r="B460" t="s">
        <v>1578</v>
      </c>
      <c r="C460" t="s">
        <v>1589</v>
      </c>
      <c r="D460" t="s">
        <v>1590</v>
      </c>
    </row>
    <row r="461" spans="1:4">
      <c r="A461">
        <v>460</v>
      </c>
      <c r="B461" t="s">
        <v>1578</v>
      </c>
      <c r="C461" t="s">
        <v>1591</v>
      </c>
      <c r="D461" t="s">
        <v>1592</v>
      </c>
    </row>
    <row r="462" spans="1:4">
      <c r="A462">
        <v>461</v>
      </c>
      <c r="B462" t="s">
        <v>1578</v>
      </c>
      <c r="C462" t="s">
        <v>1593</v>
      </c>
      <c r="D462" t="s">
        <v>1594</v>
      </c>
    </row>
    <row r="463" spans="1:4">
      <c r="A463">
        <v>462</v>
      </c>
      <c r="B463" t="s">
        <v>1578</v>
      </c>
      <c r="C463" t="s">
        <v>1595</v>
      </c>
      <c r="D463" t="s">
        <v>1596</v>
      </c>
    </row>
    <row r="464" spans="1:4">
      <c r="A464">
        <v>463</v>
      </c>
      <c r="B464" t="s">
        <v>1578</v>
      </c>
      <c r="C464" t="s">
        <v>1578</v>
      </c>
      <c r="D464" t="s">
        <v>1579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45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76" t="s">
        <v>660</v>
      </c>
      <c r="BA1" s="87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400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67" t="s">
        <v>391</v>
      </c>
      <c r="AQ2" s="43" t="s">
        <v>387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661</v>
      </c>
      <c r="BA2" s="607" t="s">
        <v>665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399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67" t="s">
        <v>388</v>
      </c>
      <c r="AQ3" s="43" t="s">
        <v>386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662</v>
      </c>
      <c r="BA3" s="236" t="s">
        <v>669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709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398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67" t="s">
        <v>387</v>
      </c>
      <c r="AQ4" s="43" t="s">
        <v>390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667</v>
      </c>
      <c r="BA4" s="236" t="s">
        <v>668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B5" s="82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67" t="s">
        <v>386</v>
      </c>
      <c r="AQ5" s="43" t="s">
        <v>389</v>
      </c>
      <c r="AU5" s="44" t="s">
        <v>416</v>
      </c>
      <c r="AW5" s="547" t="s">
        <v>631</v>
      </c>
      <c r="AX5" s="548" t="s">
        <v>631</v>
      </c>
      <c r="AZ5" s="151" t="s">
        <v>663</v>
      </c>
      <c r="BA5" s="236" t="s">
        <v>666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67" t="s">
        <v>390</v>
      </c>
      <c r="AQ6" s="43" t="s">
        <v>391</v>
      </c>
      <c r="AU6" s="329" t="s">
        <v>417</v>
      </c>
      <c r="AW6" s="547" t="s">
        <v>632</v>
      </c>
      <c r="AX6" s="548" t="s">
        <v>632</v>
      </c>
      <c r="AZ6" s="151" t="s">
        <v>664</v>
      </c>
      <c r="BA6" s="236" t="s">
        <v>670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67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01.12.2022</v>
      </c>
      <c r="F29" s="399" t="str">
        <f>IF(periodEnd = "","", periodEnd)</f>
        <v>31.12.2023</v>
      </c>
      <c r="H29" s="400" t="s">
        <v>1965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2.75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578</v>
      </c>
    </row>
    <row r="3" spans="2:4" ht="67.5">
      <c r="B3" s="52" t="s">
        <v>433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579</v>
      </c>
    </row>
    <row r="10" spans="2:4" ht="56.25">
      <c r="B10" s="52" t="s">
        <v>699</v>
      </c>
    </row>
    <row r="11" spans="2:4" ht="12.75">
      <c r="B11" s="334" t="s">
        <v>429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543</v>
      </c>
    </row>
    <row r="28" spans="1:2" ht="56.25">
      <c r="B28" s="335" t="s">
        <v>542</v>
      </c>
    </row>
    <row r="29" spans="1:2">
      <c r="B29" s="441" t="s">
        <v>430</v>
      </c>
    </row>
    <row r="30" spans="1:2" ht="22.5">
      <c r="B30" s="335" t="s">
        <v>431</v>
      </c>
    </row>
    <row r="32" spans="1:2">
      <c r="A32" s="406"/>
      <c r="B32" s="407" t="s">
        <v>486</v>
      </c>
    </row>
    <row r="33" spans="1:2" ht="14.25">
      <c r="A33" s="408">
        <v>1</v>
      </c>
      <c r="B33" s="409" t="s">
        <v>487</v>
      </c>
    </row>
    <row r="34" spans="1:2" ht="14.25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C4" zoomScaleNormal="100" workbookViewId="0">
      <selection activeCell="J35" sqref="J35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26" t="s">
        <v>432</v>
      </c>
      <c r="E5" s="727"/>
      <c r="F5" s="727"/>
      <c r="G5" s="727"/>
      <c r="H5" s="727"/>
      <c r="I5" s="727"/>
      <c r="J5" s="728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54"/>
      <c r="E6" s="755"/>
      <c r="F6" s="755"/>
      <c r="G6" s="755"/>
      <c r="H6" s="755"/>
      <c r="I6" s="755"/>
      <c r="J6" s="756"/>
    </row>
    <row r="7" spans="1:20" s="184" customFormat="1" hidden="1">
      <c r="A7" s="446"/>
      <c r="B7" s="446"/>
      <c r="E7" s="752"/>
      <c r="F7" s="752"/>
      <c r="G7" s="751"/>
      <c r="H7" s="751"/>
      <c r="I7" s="751"/>
      <c r="J7" s="751"/>
    </row>
    <row r="8" spans="1:20" s="184" customFormat="1" hidden="1">
      <c r="A8" s="446"/>
      <c r="B8" s="446"/>
      <c r="E8" s="752"/>
      <c r="F8" s="752"/>
      <c r="G8" s="751"/>
      <c r="H8" s="751"/>
      <c r="I8" s="751"/>
      <c r="J8" s="751"/>
    </row>
    <row r="9" spans="1:20" s="184" customFormat="1" hidden="1">
      <c r="A9" s="446"/>
      <c r="B9" s="446"/>
      <c r="E9" s="752"/>
      <c r="F9" s="752"/>
      <c r="G9" s="751"/>
      <c r="H9" s="751"/>
      <c r="I9" s="751"/>
      <c r="J9" s="751"/>
    </row>
    <row r="10" spans="1:20" s="184" customFormat="1" hidden="1">
      <c r="A10" s="446"/>
      <c r="B10" s="446"/>
      <c r="E10" s="752"/>
      <c r="F10" s="752"/>
      <c r="G10" s="751"/>
      <c r="H10" s="751"/>
      <c r="I10" s="751"/>
      <c r="J10" s="751"/>
    </row>
    <row r="11" spans="1:20" s="184" customFormat="1" hidden="1">
      <c r="A11" s="446"/>
      <c r="B11" s="446"/>
      <c r="D11" s="166"/>
      <c r="E11" s="752"/>
      <c r="F11" s="752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52"/>
      <c r="F12" s="752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53"/>
      <c r="F13" s="753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27" customHeight="1">
      <c r="D17" s="749" t="s">
        <v>95</v>
      </c>
      <c r="E17" s="749" t="s">
        <v>300</v>
      </c>
      <c r="F17" s="749" t="s">
        <v>83</v>
      </c>
      <c r="G17" s="749" t="s">
        <v>491</v>
      </c>
      <c r="H17" s="749" t="s">
        <v>95</v>
      </c>
      <c r="I17" s="749"/>
      <c r="J17" s="749" t="s">
        <v>23</v>
      </c>
      <c r="K17" s="750" t="s">
        <v>551</v>
      </c>
      <c r="L17" s="750"/>
      <c r="M17" s="750"/>
      <c r="N17" s="750"/>
      <c r="O17" s="750" t="s">
        <v>550</v>
      </c>
      <c r="P17" s="750"/>
      <c r="Q17" s="750"/>
      <c r="R17" s="750"/>
      <c r="S17" s="749" t="s">
        <v>247</v>
      </c>
    </row>
    <row r="18" spans="1:20" ht="30.75" customHeight="1">
      <c r="D18" s="749"/>
      <c r="E18" s="749"/>
      <c r="F18" s="749"/>
      <c r="G18" s="749"/>
      <c r="H18" s="749"/>
      <c r="I18" s="749"/>
      <c r="J18" s="749"/>
      <c r="K18" s="118" t="s">
        <v>303</v>
      </c>
      <c r="L18" s="749" t="s">
        <v>95</v>
      </c>
      <c r="M18" s="749"/>
      <c r="N18" s="118" t="s">
        <v>233</v>
      </c>
      <c r="O18" s="118" t="s">
        <v>303</v>
      </c>
      <c r="P18" s="749" t="s">
        <v>95</v>
      </c>
      <c r="Q18" s="749"/>
      <c r="R18" s="118" t="s">
        <v>233</v>
      </c>
      <c r="S18" s="749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48" t="s">
        <v>71</v>
      </c>
      <c r="I19" s="748"/>
      <c r="J19" s="41" t="s">
        <v>72</v>
      </c>
      <c r="K19" s="41" t="s">
        <v>186</v>
      </c>
      <c r="L19" s="748" t="s">
        <v>187</v>
      </c>
      <c r="M19" s="748"/>
      <c r="N19" s="41" t="s">
        <v>211</v>
      </c>
      <c r="O19" s="41" t="s">
        <v>212</v>
      </c>
      <c r="P19" s="748" t="s">
        <v>213</v>
      </c>
      <c r="Q19" s="748"/>
      <c r="R19" s="41" t="s">
        <v>214</v>
      </c>
      <c r="S19" s="41" t="s">
        <v>215</v>
      </c>
    </row>
    <row r="20" spans="1:20" ht="14.25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8" customFormat="1" ht="17.100000000000001" customHeight="1">
      <c r="A21" s="308">
        <v>3</v>
      </c>
      <c r="C21" s="440"/>
      <c r="D21" s="736">
        <v>1</v>
      </c>
      <c r="E21" s="742" t="s">
        <v>388</v>
      </c>
      <c r="F21" s="744" t="s">
        <v>1601</v>
      </c>
      <c r="G21" s="747" t="s">
        <v>88</v>
      </c>
      <c r="H21" s="736"/>
      <c r="I21" s="736">
        <v>1</v>
      </c>
      <c r="J21" s="738" t="s">
        <v>1978</v>
      </c>
      <c r="K21" s="734" t="s">
        <v>88</v>
      </c>
      <c r="L21" s="741"/>
      <c r="M21" s="741" t="s">
        <v>96</v>
      </c>
      <c r="N21" s="732"/>
      <c r="O21" s="734" t="s">
        <v>88</v>
      </c>
      <c r="P21" s="680"/>
      <c r="Q21" s="680" t="s">
        <v>96</v>
      </c>
      <c r="R21" s="689"/>
      <c r="S21" s="675"/>
    </row>
    <row r="22" spans="1:20" s="668" customFormat="1" ht="17.100000000000001" customHeight="1">
      <c r="A22" s="308"/>
      <c r="C22" s="184"/>
      <c r="D22" s="737"/>
      <c r="E22" s="743"/>
      <c r="F22" s="745"/>
      <c r="G22" s="735"/>
      <c r="H22" s="737"/>
      <c r="I22" s="737"/>
      <c r="J22" s="739"/>
      <c r="K22" s="735"/>
      <c r="L22" s="737"/>
      <c r="M22" s="737"/>
      <c r="N22" s="733"/>
      <c r="O22" s="735"/>
      <c r="P22" s="332"/>
      <c r="Q22" s="122"/>
      <c r="R22" s="122"/>
      <c r="S22" s="123"/>
    </row>
    <row r="23" spans="1:20" s="668" customFormat="1" ht="15" customHeight="1">
      <c r="A23" s="308"/>
      <c r="C23" s="184"/>
      <c r="D23" s="737"/>
      <c r="E23" s="743"/>
      <c r="F23" s="745"/>
      <c r="G23" s="735"/>
      <c r="H23" s="737"/>
      <c r="I23" s="737"/>
      <c r="J23" s="740"/>
      <c r="K23" s="735"/>
      <c r="L23" s="121"/>
      <c r="M23" s="122"/>
      <c r="N23" s="122"/>
      <c r="O23" s="122"/>
      <c r="P23" s="122"/>
      <c r="Q23" s="122"/>
      <c r="R23" s="122"/>
      <c r="S23" s="123"/>
    </row>
    <row r="24" spans="1:20" s="668" customFormat="1" ht="15" customHeight="1">
      <c r="A24" s="308"/>
      <c r="C24" s="184"/>
      <c r="D24" s="737"/>
      <c r="E24" s="743"/>
      <c r="F24" s="746"/>
      <c r="G24" s="735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algorithmName="SHA-512" hashValue="C7xkXkD1IIE1AvJj2qrVSexEAifhsxDpTc+1KUblSQwsqECRbSml86t/co+NzEznHze7Rm/ZssPnMARfI7o8og==" saltValue="f40kzebuQ2MZm1X1eug3MA==" spinCount="100000" sheet="1" objects="1" scenarios="1" formatColumns="0" formatRows="0"/>
  <dataConsolidate leftLabels="1" link="1"/>
  <mergeCells count="39"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7"/>
      <c r="D11" s="477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7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58" t="s">
        <v>682</v>
      </c>
      <c r="M5" s="759"/>
      <c r="N5" s="759"/>
      <c r="O5" s="759"/>
      <c r="P5" s="759"/>
      <c r="Q5" s="759"/>
      <c r="R5" s="759"/>
      <c r="S5" s="759"/>
      <c r="T5" s="759"/>
      <c r="U5" s="760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5">
      <c r="G7" s="464"/>
      <c r="H7" s="464"/>
      <c r="L7" s="462"/>
      <c r="M7" s="65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4" t="str">
        <f>IF(NameOrPr_ch="",IF(NameOrPr="","",NameOrPr),NameOrPr_ch)</f>
        <v>РСТ по РО</v>
      </c>
      <c r="P7" s="774"/>
      <c r="Q7" s="774"/>
      <c r="R7" s="774"/>
      <c r="S7" s="774"/>
      <c r="T7" s="774"/>
      <c r="U7" s="774"/>
      <c r="V7" s="774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75">
      <c r="G8" s="464"/>
      <c r="H8" s="464"/>
      <c r="L8" s="462"/>
      <c r="M8" s="65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4" t="str">
        <f>IF(datePr_ch="",IF(datePr="","",datePr),datePr_ch)</f>
        <v>22.11.2022</v>
      </c>
      <c r="P8" s="774"/>
      <c r="Q8" s="774"/>
      <c r="R8" s="774"/>
      <c r="S8" s="774"/>
      <c r="T8" s="774"/>
      <c r="U8" s="774"/>
      <c r="V8" s="774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75">
      <c r="G9" s="464"/>
      <c r="H9" s="464"/>
      <c r="L9" s="462"/>
      <c r="M9" s="65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4" t="str">
        <f>IF(numberPr_ch="",IF(numberPr="","",numberPr),numberPr_ch)</f>
        <v>65/279</v>
      </c>
      <c r="P9" s="774"/>
      <c r="Q9" s="774"/>
      <c r="R9" s="774"/>
      <c r="S9" s="774"/>
      <c r="T9" s="774"/>
      <c r="U9" s="774"/>
      <c r="V9" s="774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75">
      <c r="G10" s="464"/>
      <c r="H10" s="464"/>
      <c r="L10" s="462"/>
      <c r="M10" s="655" t="s">
        <v>576</v>
      </c>
      <c r="N10" s="471"/>
      <c r="O10" s="774" t="str">
        <f>IF(IstPub_ch="",IF(IstPub="","",IstPub),IstPub_ch)</f>
        <v>Официальный интернет - портал правовой информации pravo.donland.ru от 28.11.2022г. № 6145202211280066</v>
      </c>
      <c r="P10" s="774"/>
      <c r="Q10" s="774"/>
      <c r="R10" s="774"/>
      <c r="S10" s="774"/>
      <c r="T10" s="774"/>
      <c r="U10" s="774"/>
      <c r="V10" s="774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52"/>
      <c r="M11" s="75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64"/>
      <c r="P12" s="764"/>
      <c r="Q12" s="764"/>
      <c r="R12" s="764"/>
      <c r="S12" s="764"/>
      <c r="T12" s="764"/>
      <c r="U12" s="764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17" t="s">
        <v>510</v>
      </c>
      <c r="M13" s="717"/>
      <c r="N13" s="717"/>
      <c r="O13" s="717"/>
      <c r="P13" s="717"/>
      <c r="Q13" s="717"/>
      <c r="R13" s="717"/>
      <c r="S13" s="717"/>
      <c r="T13" s="717"/>
      <c r="U13" s="717"/>
      <c r="V13" s="717"/>
      <c r="W13" s="717" t="s">
        <v>511</v>
      </c>
    </row>
    <row r="14" spans="7:34" ht="15" customHeight="1">
      <c r="J14" s="86"/>
      <c r="K14" s="86"/>
      <c r="L14" s="717" t="s">
        <v>95</v>
      </c>
      <c r="M14" s="717" t="s">
        <v>425</v>
      </c>
      <c r="N14" s="717"/>
      <c r="O14" s="779" t="s">
        <v>534</v>
      </c>
      <c r="P14" s="779"/>
      <c r="Q14" s="779"/>
      <c r="R14" s="779"/>
      <c r="S14" s="779"/>
      <c r="T14" s="779"/>
      <c r="U14" s="717" t="s">
        <v>344</v>
      </c>
      <c r="V14" s="778" t="s">
        <v>278</v>
      </c>
      <c r="W14" s="717"/>
    </row>
    <row r="15" spans="7:34" ht="14.25" customHeight="1">
      <c r="J15" s="86"/>
      <c r="K15" s="86"/>
      <c r="L15" s="717"/>
      <c r="M15" s="717"/>
      <c r="N15" s="717"/>
      <c r="O15" s="251" t="s">
        <v>535</v>
      </c>
      <c r="P15" s="765" t="s">
        <v>274</v>
      </c>
      <c r="Q15" s="765"/>
      <c r="R15" s="749" t="s">
        <v>536</v>
      </c>
      <c r="S15" s="749"/>
      <c r="T15" s="749"/>
      <c r="U15" s="717"/>
      <c r="V15" s="778"/>
      <c r="W15" s="717"/>
    </row>
    <row r="16" spans="7:34" ht="33.75" customHeight="1">
      <c r="J16" s="86"/>
      <c r="K16" s="86"/>
      <c r="L16" s="717"/>
      <c r="M16" s="717"/>
      <c r="N16" s="717"/>
      <c r="O16" s="435" t="s">
        <v>537</v>
      </c>
      <c r="P16" s="436" t="s">
        <v>538</v>
      </c>
      <c r="Q16" s="436" t="s">
        <v>405</v>
      </c>
      <c r="R16" s="437" t="s">
        <v>277</v>
      </c>
      <c r="S16" s="772" t="s">
        <v>276</v>
      </c>
      <c r="T16" s="772"/>
      <c r="U16" s="717"/>
      <c r="V16" s="778"/>
      <c r="W16" s="717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73">
        <f ca="1">OFFSET(S17,0,-1)+1</f>
        <v>7</v>
      </c>
      <c r="T17" s="77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5">
      <c r="A18" s="771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46"/>
      <c r="P18" s="746"/>
      <c r="Q18" s="746"/>
      <c r="R18" s="746"/>
      <c r="S18" s="746"/>
      <c r="T18" s="746"/>
      <c r="U18" s="746"/>
      <c r="V18" s="746"/>
      <c r="W18" s="600" t="s">
        <v>543</v>
      </c>
    </row>
    <row r="19" spans="1:35" ht="22.5">
      <c r="A19" s="771"/>
      <c r="B19" s="771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6"/>
      <c r="P19" s="766"/>
      <c r="Q19" s="766"/>
      <c r="R19" s="766"/>
      <c r="S19" s="766"/>
      <c r="T19" s="766"/>
      <c r="U19" s="766"/>
      <c r="V19" s="766"/>
      <c r="W19" s="286" t="s">
        <v>544</v>
      </c>
    </row>
    <row r="20" spans="1:35" ht="45">
      <c r="A20" s="771"/>
      <c r="B20" s="771"/>
      <c r="C20" s="771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66"/>
      <c r="P20" s="766"/>
      <c r="Q20" s="766"/>
      <c r="R20" s="766"/>
      <c r="S20" s="766"/>
      <c r="T20" s="766"/>
      <c r="U20" s="766"/>
      <c r="V20" s="766"/>
      <c r="W20" s="286" t="s">
        <v>683</v>
      </c>
      <c r="AA20" s="317"/>
    </row>
    <row r="21" spans="1:35" ht="33.75">
      <c r="A21" s="771"/>
      <c r="B21" s="771"/>
      <c r="C21" s="771"/>
      <c r="D21" s="771">
        <v>1</v>
      </c>
      <c r="E21" s="342"/>
      <c r="F21" s="342"/>
      <c r="G21" s="342"/>
      <c r="H21" s="342"/>
      <c r="I21" s="764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81"/>
      <c r="P21" s="781"/>
      <c r="Q21" s="781"/>
      <c r="R21" s="781"/>
      <c r="S21" s="781"/>
      <c r="T21" s="781"/>
      <c r="U21" s="781"/>
      <c r="V21" s="781"/>
      <c r="W21" s="286" t="s">
        <v>684</v>
      </c>
      <c r="AA21" s="317"/>
    </row>
    <row r="22" spans="1:35" ht="33.75">
      <c r="A22" s="771"/>
      <c r="B22" s="771"/>
      <c r="C22" s="771"/>
      <c r="D22" s="771"/>
      <c r="E22" s="771">
        <v>1</v>
      </c>
      <c r="F22" s="342"/>
      <c r="G22" s="342"/>
      <c r="H22" s="342"/>
      <c r="I22" s="764"/>
      <c r="J22" s="764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80"/>
      <c r="P22" s="780"/>
      <c r="Q22" s="780"/>
      <c r="R22" s="780"/>
      <c r="S22" s="780"/>
      <c r="T22" s="780"/>
      <c r="U22" s="780"/>
      <c r="V22" s="780"/>
      <c r="W22" s="286" t="s">
        <v>545</v>
      </c>
      <c r="Y22" s="317" t="str">
        <f>strCheckUnique(Z22:Z25)</f>
        <v/>
      </c>
      <c r="AA22" s="317"/>
    </row>
    <row r="23" spans="1:35" ht="66" customHeight="1">
      <c r="A23" s="771"/>
      <c r="B23" s="771"/>
      <c r="C23" s="771"/>
      <c r="D23" s="771"/>
      <c r="E23" s="771"/>
      <c r="F23" s="340">
        <v>1</v>
      </c>
      <c r="G23" s="340"/>
      <c r="H23" s="340"/>
      <c r="I23" s="764"/>
      <c r="J23" s="764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68"/>
      <c r="O23" s="192"/>
      <c r="P23" s="192"/>
      <c r="Q23" s="192"/>
      <c r="R23" s="769"/>
      <c r="S23" s="767" t="s">
        <v>87</v>
      </c>
      <c r="T23" s="769"/>
      <c r="U23" s="767" t="s">
        <v>88</v>
      </c>
      <c r="V23" s="282"/>
      <c r="W23" s="775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71"/>
      <c r="B24" s="771"/>
      <c r="C24" s="771"/>
      <c r="D24" s="771"/>
      <c r="E24" s="771"/>
      <c r="F24" s="340"/>
      <c r="G24" s="340"/>
      <c r="H24" s="340"/>
      <c r="I24" s="764"/>
      <c r="J24" s="764"/>
      <c r="K24" s="344"/>
      <c r="L24" s="171"/>
      <c r="M24" s="205"/>
      <c r="N24" s="768"/>
      <c r="O24" s="299"/>
      <c r="P24" s="296"/>
      <c r="Q24" s="297" t="str">
        <f>R23 &amp; "-" &amp; T23</f>
        <v>-</v>
      </c>
      <c r="R24" s="769"/>
      <c r="S24" s="767"/>
      <c r="T24" s="770"/>
      <c r="U24" s="767"/>
      <c r="V24" s="282"/>
      <c r="W24" s="776"/>
      <c r="AA24" s="317"/>
    </row>
    <row r="25" spans="1:35" customFormat="1" ht="15" customHeight="1">
      <c r="A25" s="771"/>
      <c r="B25" s="771"/>
      <c r="C25" s="771"/>
      <c r="D25" s="771"/>
      <c r="E25" s="771"/>
      <c r="F25" s="340"/>
      <c r="G25" s="340"/>
      <c r="H25" s="340"/>
      <c r="I25" s="764"/>
      <c r="J25" s="764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71"/>
      <c r="B26" s="771"/>
      <c r="C26" s="771"/>
      <c r="D26" s="771"/>
      <c r="E26" s="340"/>
      <c r="F26" s="342"/>
      <c r="G26" s="342"/>
      <c r="H26" s="342"/>
      <c r="I26" s="764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71"/>
      <c r="B27" s="771"/>
      <c r="C27" s="771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71"/>
      <c r="B28" s="771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71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57" t="s">
        <v>707</v>
      </c>
      <c r="N32" s="757"/>
      <c r="O32" s="757"/>
      <c r="P32" s="757"/>
      <c r="Q32" s="757"/>
      <c r="R32" s="757"/>
      <c r="S32" s="757"/>
      <c r="T32" s="757"/>
      <c r="U32" s="757"/>
      <c r="V32" s="757"/>
    </row>
  </sheetData>
  <sheetProtection password="FA9C" sheet="1" objects="1" scenarios="1" formatColumns="0" formatRows="0"/>
  <dataConsolidate leftLabels="1" link="1"/>
  <mergeCells count="38"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  <mergeCell ref="O8:V8"/>
    <mergeCell ref="O9:V9"/>
    <mergeCell ref="L5:U5"/>
    <mergeCell ref="L11:M11"/>
    <mergeCell ref="O10:V10"/>
    <mergeCell ref="O7:V7"/>
    <mergeCell ref="O12:U12"/>
    <mergeCell ref="S16:T16"/>
    <mergeCell ref="O19:V19"/>
    <mergeCell ref="O18:V18"/>
    <mergeCell ref="S17:T17"/>
    <mergeCell ref="U14:U16"/>
    <mergeCell ref="A18:A29"/>
    <mergeCell ref="B19:B28"/>
    <mergeCell ref="C20:C27"/>
    <mergeCell ref="D21:D26"/>
    <mergeCell ref="I21:I26"/>
    <mergeCell ref="E22:E25"/>
    <mergeCell ref="J22:J25"/>
    <mergeCell ref="P15:Q15"/>
    <mergeCell ref="O20:V20"/>
    <mergeCell ref="M32:V32"/>
    <mergeCell ref="S23:S24"/>
    <mergeCell ref="U23:U24"/>
    <mergeCell ref="N23:N24"/>
    <mergeCell ref="T23:T24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58" t="s">
        <v>566</v>
      </c>
      <c r="G2" s="759"/>
      <c r="H2" s="760"/>
      <c r="I2" s="593"/>
    </row>
    <row r="3" spans="1:20" ht="3" customHeight="1"/>
    <row r="4" spans="1:20" s="255" customFormat="1" ht="11.25">
      <c r="A4" s="319"/>
      <c r="B4" s="319"/>
      <c r="C4" s="319"/>
      <c r="D4" s="319"/>
      <c r="F4" s="717" t="s">
        <v>510</v>
      </c>
      <c r="G4" s="717"/>
      <c r="H4" s="717"/>
      <c r="I4" s="761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1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28.11.2022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62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677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62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675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62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62"/>
      <c r="B11" s="762">
        <v>1</v>
      </c>
      <c r="C11" s="479"/>
      <c r="D11" s="479"/>
      <c r="F11" s="469" t="str">
        <f>"4."&amp;mergeValue(A11) &amp;"."&amp;mergeValue(B11)</f>
        <v>4.1.1</v>
      </c>
      <c r="G11" s="461" t="s">
        <v>679</v>
      </c>
      <c r="H11" s="454" t="str">
        <f>IF(region_name="","",region_name)</f>
        <v>Ростовская область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62"/>
      <c r="B12" s="762"/>
      <c r="C12" s="762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2"/>
      <c r="B13" s="762"/>
      <c r="C13" s="762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63" t="s">
        <v>678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62"/>
      <c r="B14" s="762"/>
      <c r="C14" s="762"/>
      <c r="D14" s="479"/>
      <c r="F14" s="473"/>
      <c r="G14" s="163" t="s">
        <v>4</v>
      </c>
      <c r="H14" s="478"/>
      <c r="I14" s="763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62"/>
      <c r="B15" s="762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62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57" t="s">
        <v>680</v>
      </c>
      <c r="H19" s="757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18" baseType="lpstr">
      <vt:lpstr>Инструкция</vt:lpstr>
      <vt:lpstr>Титульный</vt:lpstr>
      <vt:lpstr>Территории</vt:lpstr>
      <vt:lpstr>Перечень тарифов</vt:lpstr>
      <vt:lpstr>Форма 1.0.1 | Т-подвоз</vt:lpstr>
      <vt:lpstr>Форма 2.2 | Т-подвоз</vt:lpstr>
      <vt:lpstr>Форма 1.0.1 | Форма 2.11</vt:lpstr>
      <vt:lpstr>Форма 2.11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add_CS_List05_4</vt:lpstr>
      <vt:lpstr>add_CS_List05_9</vt:lpstr>
      <vt:lpstr>add_CT_1</vt:lpstr>
      <vt:lpstr>add_CT_10</vt:lpstr>
      <vt:lpstr>add_CT_2</vt:lpstr>
      <vt:lpstr>add_CT_4</vt:lpstr>
      <vt:lpstr>add_CT_9</vt:lpstr>
      <vt:lpstr>add_MO_1</vt:lpstr>
      <vt:lpstr>add_MO_10</vt:lpstr>
      <vt:lpstr>add_MO_2</vt:lpstr>
      <vt:lpstr>add_MO_4</vt:lpstr>
      <vt:lpstr>add_MO_9</vt:lpstr>
      <vt:lpstr>add_MO_List05_1</vt:lpstr>
      <vt:lpstr>add_MO_List05_10</vt:lpstr>
      <vt:lpstr>add_MO_List05_2</vt:lpstr>
      <vt:lpstr>add_MO_List05_4</vt:lpstr>
      <vt:lpstr>add_MO_List05_9</vt:lpstr>
      <vt:lpstr>add_MR_List05_1</vt:lpstr>
      <vt:lpstr>add_MR_List05_10</vt:lpstr>
      <vt:lpstr>add_MR_List05_2</vt:lpstr>
      <vt:lpstr>add_MR_List05_4</vt:lpstr>
      <vt:lpstr>add_MR_List05_9</vt:lpstr>
      <vt:lpstr>add_Rate_1</vt:lpstr>
      <vt:lpstr>add_Rate_10</vt:lpstr>
      <vt:lpstr>add_Rate_2</vt:lpstr>
      <vt:lpstr>add_Rate_4</vt:lpstr>
      <vt:lpstr>add_Rate_9</vt:lpstr>
      <vt:lpstr>add_TER_List05_1</vt:lpstr>
      <vt:lpstr>add_TER_List05_10</vt:lpstr>
      <vt:lpstr>add_TER_List05_2</vt:lpstr>
      <vt:lpstr>add_TER_List05_4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2023-03-09T22:19:28Z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